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https://correios-my.sharepoint.com/personal/peter_tsvetkov_ctt_pt/Documents/Ambiente de Trabalho/"/>
    </mc:Choice>
  </mc:AlternateContent>
  <xr:revisionPtr revIDLastSave="672" documentId="8_{516CB97F-79D2-4C45-8715-5CC4BC127D16}" xr6:coauthVersionLast="45" xr6:coauthVersionMax="45" xr10:uidLastSave="{5D68E4F0-A631-4900-8647-EE82B15827FC}"/>
  <bookViews>
    <workbookView xWindow="-108" yWindow="-108" windowWidth="23256" windowHeight="12576" tabRatio="770"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amp; Retail"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Sheet'!$B$2:$M$26</definedName>
    <definedName name="_xlnm.Print_Area" localSheetId="8">'Banco CTT'!$B$2:$F$35</definedName>
    <definedName name="_xlnm.Print_Area" localSheetId="3">'Cash Flow'!$B$2:$G$29</definedName>
    <definedName name="_xlnm.Print_Area" localSheetId="6">'Express &amp; Parcels'!$B$2:$F$33</definedName>
    <definedName name="_xlnm.Print_Area" localSheetId="7">'Financial Services &amp; Retail'!$B$2:$F$35</definedName>
    <definedName name="_xlnm.Print_Area" localSheetId="2">'Key highlights'!$B$2:$G$27</definedName>
    <definedName name="_xlnm.Print_Area" localSheetId="1">'Key indicators'!$B$2:$G$34</definedName>
    <definedName name="_xlnm.Print_Area" localSheetId="5">'Mail &amp; Other'!$B$2:$F$35</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 &amp; Retail'!$B:$B,'Financial Services &amp; Retail'!$2:$3</definedName>
    <definedName name="_xlnm.Print_Titles" localSheetId="2">'Key highlights'!$B:$B,'Key highlights'!$2:$3</definedName>
    <definedName name="_xlnm.Print_Titles" localSheetId="5">'Mail &amp; Other'!$B:$B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5" i="15" l="1"/>
  <c r="F22" i="23" l="1"/>
  <c r="F21" i="23"/>
  <c r="F17" i="23"/>
  <c r="F16" i="23"/>
  <c r="F14" i="23"/>
  <c r="F12" i="23"/>
  <c r="F11" i="23"/>
  <c r="F8" i="23"/>
  <c r="F7" i="23"/>
  <c r="F13" i="23"/>
  <c r="F10" i="23"/>
  <c r="F9" i="23"/>
  <c r="F19" i="23"/>
  <c r="F18" i="23"/>
  <c r="F31" i="19"/>
  <c r="F30" i="19"/>
  <c r="F29" i="19"/>
  <c r="F28" i="19"/>
  <c r="F27" i="19"/>
  <c r="F11" i="19"/>
  <c r="F8" i="19"/>
  <c r="F16" i="19"/>
  <c r="F20" i="19"/>
  <c r="F19" i="19"/>
  <c r="F18" i="19"/>
  <c r="F9" i="19"/>
  <c r="F7" i="19"/>
  <c r="F15" i="19"/>
  <c r="F14" i="19"/>
  <c r="F10" i="19"/>
  <c r="F23" i="18"/>
  <c r="F21" i="18"/>
  <c r="F16" i="18"/>
  <c r="F7" i="18"/>
  <c r="F22" i="18"/>
  <c r="F19" i="18"/>
  <c r="F18" i="18"/>
  <c r="F17" i="18"/>
  <c r="F15" i="18"/>
  <c r="F14" i="18"/>
  <c r="F13" i="18"/>
  <c r="F12" i="18"/>
  <c r="F11" i="18"/>
  <c r="F10" i="18"/>
  <c r="F9" i="18"/>
  <c r="F8" i="18"/>
  <c r="F32" i="18"/>
  <c r="F31" i="18"/>
  <c r="F30" i="18"/>
  <c r="F29" i="18"/>
  <c r="F16" i="17"/>
  <c r="F14" i="17"/>
  <c r="F12" i="17"/>
  <c r="F10" i="17"/>
  <c r="F8" i="17"/>
  <c r="F7" i="17"/>
  <c r="F22" i="17"/>
  <c r="F15" i="17"/>
  <c r="F13" i="17"/>
  <c r="F33" i="17"/>
  <c r="F32" i="17"/>
  <c r="F31" i="17"/>
  <c r="F30" i="17"/>
  <c r="F29" i="17"/>
  <c r="F21" i="17"/>
  <c r="F20" i="17"/>
  <c r="F17" i="17"/>
  <c r="F9" i="17"/>
  <c r="F13" i="19" l="1"/>
  <c r="F12" i="19"/>
  <c r="F18" i="17"/>
  <c r="F11" i="17"/>
  <c r="F34" i="27" l="1"/>
  <c r="F33" i="27"/>
  <c r="F32" i="27"/>
  <c r="F29" i="27"/>
  <c r="F28" i="27"/>
  <c r="F27" i="27"/>
  <c r="F31" i="27"/>
  <c r="F30" i="27"/>
  <c r="F21" i="12"/>
  <c r="F20" i="12"/>
  <c r="F18" i="12"/>
  <c r="F16" i="12"/>
  <c r="F9" i="12"/>
  <c r="F7" i="12"/>
  <c r="F15" i="12"/>
  <c r="F14" i="12"/>
  <c r="F13" i="12"/>
  <c r="F12" i="12"/>
  <c r="F11" i="12"/>
  <c r="F25" i="15"/>
  <c r="F24" i="15"/>
  <c r="F22" i="15"/>
  <c r="F21" i="15"/>
  <c r="U14" i="15"/>
  <c r="U13" i="15"/>
  <c r="U12" i="15"/>
  <c r="U11" i="15"/>
  <c r="U10" i="15"/>
  <c r="U9" i="15"/>
  <c r="U8" i="15"/>
  <c r="U7" i="15"/>
  <c r="F14" i="15"/>
  <c r="F13" i="15"/>
  <c r="F12" i="15"/>
  <c r="F11" i="15"/>
  <c r="F10" i="15"/>
  <c r="F9" i="15"/>
  <c r="F8" i="15"/>
  <c r="F7" i="15"/>
  <c r="F23" i="15"/>
  <c r="F19" i="12" l="1"/>
  <c r="F17" i="12"/>
  <c r="F10" i="12"/>
  <c r="F8" i="12"/>
</calcChain>
</file>

<file path=xl/sharedStrings.xml><?xml version="1.0" encoding="utf-8"?>
<sst xmlns="http://schemas.openxmlformats.org/spreadsheetml/2006/main" count="363" uniqueCount="171">
  <si>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</si>
  <si>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</si>
  <si>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</si>
  <si>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</si>
  <si>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</si>
  <si>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</si>
  <si>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</si>
  <si>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</si>
  <si>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Financial Services</t>
  </si>
  <si>
    <t>Business units performance - Banco CTT</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</si>
  <si>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</si>
  <si>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</si>
  <si>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 xml:space="preserve"> </t>
  </si>
  <si>
    <t>Key indicators - Financial and operational performance</t>
  </si>
  <si>
    <t>€ million, except where indicated otherwise</t>
  </si>
  <si>
    <t>Financial performance</t>
  </si>
  <si>
    <t>1Q19</t>
  </si>
  <si>
    <t>∆%</t>
  </si>
  <si>
    <t>Revenues</t>
  </si>
  <si>
    <r>
      <t xml:space="preserve">Operating costs </t>
    </r>
    <r>
      <rPr>
        <vertAlign val="superscript"/>
        <sz val="9"/>
        <rFont val="Arial"/>
        <family val="2"/>
      </rPr>
      <t>(a)</t>
    </r>
  </si>
  <si>
    <t>EBITDA</t>
  </si>
  <si>
    <t>IFRS 16 impact on EBITDA</t>
  </si>
  <si>
    <t>EBITDA including IFRS 16</t>
  </si>
  <si>
    <t>Specific items</t>
  </si>
  <si>
    <t>EBIT</t>
  </si>
  <si>
    <t>Net profit attributable to equity holders</t>
  </si>
  <si>
    <t xml:space="preserve">(a) Excluding Specific Items &amp; IFRS 16 impacts, depreciation, amortisation, impairments and provisions. </t>
  </si>
  <si>
    <t>Operational indicators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</si>
  <si>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</si>
  <si>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</si>
  <si>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</si>
  <si>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</si>
  <si>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</si>
  <si>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</si>
  <si>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</si>
  <si>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</si>
  <si>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</si>
  <si>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</si>
  <si>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</si>
  <si>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</si>
  <si>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</si>
  <si>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</si>
  <si>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</si>
  <si>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</si>
  <si>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xml:space="preserve">(b) Excluding Specific Items &amp; IFRS 16 impacts, depreciation, amortisation, impairments and provisions. </t>
  </si>
  <si>
    <t>€ million</t>
  </si>
  <si>
    <t>Reported Cash Flow</t>
  </si>
  <si>
    <t>∆</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</si>
  <si>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</si>
  <si>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</si>
  <si>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</si>
  <si>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</si>
  <si>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</si>
  <si>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</si>
  <si>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</si>
  <si>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</si>
  <si>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</si>
  <si>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</si>
  <si>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</si>
  <si>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</si>
  <si>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</si>
  <si>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Banco CTT cash liabilities, net</t>
  </si>
  <si>
    <t>Current assets</t>
  </si>
  <si>
    <r>
      <t xml:space="preserve">Other current assets </t>
    </r>
    <r>
      <rPr>
        <vertAlign val="superscript"/>
        <sz val="9"/>
        <rFont val="Arial"/>
        <family val="2"/>
      </rPr>
      <t>(a)</t>
    </r>
  </si>
  <si>
    <t>Liabilities and Equity</t>
  </si>
  <si>
    <t>Tax credit</t>
  </si>
  <si>
    <t>Own cash</t>
  </si>
  <si>
    <t>Non-current liabilities</t>
  </si>
  <si>
    <t>Other non-current assets</t>
  </si>
  <si>
    <t>Financial Debt (excl. leases)</t>
  </si>
  <si>
    <t>Current liabilities</t>
  </si>
  <si>
    <t>Fixed tangible assets</t>
  </si>
  <si>
    <t>Leases liabilities (IFRS 16)</t>
  </si>
  <si>
    <t>Equity</t>
  </si>
  <si>
    <t>Financial Services payables</t>
  </si>
  <si>
    <t>Banco CTT deposits &amp; other fin. liabilities</t>
  </si>
  <si>
    <t>Other current liabilities</t>
  </si>
  <si>
    <t>Financial debt &amp; leases liabilities</t>
  </si>
  <si>
    <t xml:space="preserve">(b) Including current and non-current liabilities.
</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</si>
  <si>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</si>
  <si>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</si>
  <si>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</si>
  <si>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</si>
  <si>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</si>
  <si>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</si>
  <si>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</si>
  <si>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</si>
  <si>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</si>
  <si>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</si>
  <si>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Mail volumes by type 
[million items]</t>
  </si>
  <si>
    <t>Addressed mail</t>
  </si>
  <si>
    <t>Unaddressed mail</t>
  </si>
  <si>
    <t xml:space="preserve">Portugal </t>
  </si>
  <si>
    <t>Parcels</t>
  </si>
  <si>
    <t>Cargo</t>
  </si>
  <si>
    <t>Banking network</t>
  </si>
  <si>
    <t>Logistics</t>
  </si>
  <si>
    <t>Spain</t>
  </si>
  <si>
    <t>Mozambique</t>
  </si>
  <si>
    <t>E&amp;P volumes by region 
[million items]</t>
  </si>
  <si>
    <t>Total</t>
  </si>
  <si>
    <t>Portugal</t>
  </si>
  <si>
    <t>Savings &amp; Insurance</t>
  </si>
  <si>
    <t>Money orders</t>
  </si>
  <si>
    <t>Payments</t>
  </si>
  <si>
    <t xml:space="preserve">Other </t>
  </si>
  <si>
    <t>FS volumes by type</t>
  </si>
  <si>
    <r>
      <t xml:space="preserve">Savings &amp; insurance flows </t>
    </r>
    <r>
      <rPr>
        <vertAlign val="superscript"/>
        <sz val="9"/>
        <color theme="1"/>
        <rFont val="Arial"/>
        <family val="2"/>
      </rPr>
      <t>(c)</t>
    </r>
  </si>
  <si>
    <r>
      <t xml:space="preserve">Savings &amp; insurance placements </t>
    </r>
    <r>
      <rPr>
        <vertAlign val="superscript"/>
        <sz val="9"/>
        <color theme="1"/>
        <rFont val="Arial"/>
        <family val="2"/>
      </rPr>
      <t>(c)</t>
    </r>
  </si>
  <si>
    <r>
      <t>Payments</t>
    </r>
    <r>
      <rPr>
        <vertAlign val="superscript"/>
        <sz val="9"/>
        <color theme="1"/>
        <rFont val="Arial"/>
        <family val="2"/>
      </rPr>
      <t xml:space="preserve"> (d)</t>
    </r>
  </si>
  <si>
    <r>
      <t>Money orders</t>
    </r>
    <r>
      <rPr>
        <vertAlign val="superscript"/>
        <sz val="9"/>
        <color theme="1"/>
        <rFont val="Arial"/>
        <family val="2"/>
      </rPr>
      <t xml:space="preserve"> (d)</t>
    </r>
  </si>
  <si>
    <r>
      <t xml:space="preserve">Credit production </t>
    </r>
    <r>
      <rPr>
        <vertAlign val="superscript"/>
        <sz val="9"/>
        <color theme="1"/>
        <rFont val="Arial"/>
        <family val="2"/>
      </rPr>
      <t>(e)</t>
    </r>
  </si>
  <si>
    <t>(c) Billion euros.</t>
  </si>
  <si>
    <t>(d) Million operations.</t>
  </si>
  <si>
    <t>(e) € million, excl. Banco CTT.</t>
  </si>
  <si>
    <t>Net operating revenues</t>
  </si>
  <si>
    <t>Net interest income</t>
  </si>
  <si>
    <t>Interest income</t>
  </si>
  <si>
    <t>Interest expense</t>
  </si>
  <si>
    <t>Fees / commissions income</t>
  </si>
  <si>
    <t>Credit cards, consumer credit &amp; insurance</t>
  </si>
  <si>
    <t>Own products</t>
  </si>
  <si>
    <t>Payments &amp; other</t>
  </si>
  <si>
    <t>321 Crédito</t>
  </si>
  <si>
    <t>Number of current accounts (thousand)</t>
  </si>
  <si>
    <t>Deposits (€ million)</t>
  </si>
  <si>
    <t>Term deposits (€ million)</t>
  </si>
  <si>
    <t>Sight deposits (€ million)</t>
  </si>
  <si>
    <t>Deposits from banks (€ million)</t>
  </si>
  <si>
    <t>Mortgage loans, net of impairments (€ million)</t>
  </si>
  <si>
    <t>Net Financial Services &amp; other payables</t>
  </si>
  <si>
    <r>
      <t xml:space="preserve">Employee benefits </t>
    </r>
    <r>
      <rPr>
        <vertAlign val="superscript"/>
        <sz val="9"/>
        <rFont val="Arial"/>
        <family val="2"/>
      </rPr>
      <t>(b)</t>
    </r>
  </si>
  <si>
    <t>Dec/19</t>
  </si>
  <si>
    <t>1Q20</t>
  </si>
  <si>
    <t>Financial performance with Banco CTT under equity method</t>
  </si>
  <si>
    <r>
      <t xml:space="preserve">Operating costs </t>
    </r>
    <r>
      <rPr>
        <b/>
        <vertAlign val="superscript"/>
        <sz val="9"/>
        <color theme="1"/>
        <rFont val="Arial"/>
        <family val="2"/>
      </rPr>
      <t>(c)</t>
    </r>
  </si>
  <si>
    <r>
      <t xml:space="preserve">EBITDA </t>
    </r>
    <r>
      <rPr>
        <b/>
        <vertAlign val="superscript"/>
        <sz val="9"/>
        <color theme="1"/>
        <rFont val="Arial"/>
        <family val="2"/>
      </rPr>
      <t>(c)</t>
    </r>
  </si>
  <si>
    <r>
      <t xml:space="preserve">Financial Services &amp; Retail </t>
    </r>
    <r>
      <rPr>
        <vertAlign val="superscript"/>
        <sz val="9"/>
        <rFont val="Arial"/>
        <family val="2"/>
      </rPr>
      <t>(b)</t>
    </r>
  </si>
  <si>
    <t xml:space="preserve">Banco CTT </t>
  </si>
  <si>
    <r>
      <t>Financial Services &amp; Retail</t>
    </r>
    <r>
      <rPr>
        <vertAlign val="superscript"/>
        <sz val="9"/>
        <rFont val="Arial"/>
        <family val="2"/>
      </rPr>
      <t xml:space="preserve"> (b)</t>
    </r>
  </si>
  <si>
    <r>
      <t xml:space="preserve">EBITDA </t>
    </r>
    <r>
      <rPr>
        <b/>
        <vertAlign val="superscript"/>
        <sz val="9"/>
        <rFont val="Arial"/>
        <family val="2"/>
      </rPr>
      <t>(a)</t>
    </r>
  </si>
  <si>
    <t xml:space="preserve">(c) Excluding Specific Items &amp; IFRS 16 impacts, depreciation, amortisation, impairments and provisions. </t>
  </si>
  <si>
    <r>
      <t xml:space="preserve">Mail &amp; Other </t>
    </r>
    <r>
      <rPr>
        <vertAlign val="superscript"/>
        <sz val="9"/>
        <rFont val="Arial"/>
        <family val="2"/>
      </rPr>
      <t>(a)</t>
    </r>
    <r>
      <rPr>
        <sz val="9"/>
        <rFont val="Arial"/>
        <family val="2"/>
      </rPr>
      <t xml:space="preserve"> </t>
    </r>
    <r>
      <rPr>
        <vertAlign val="superscript"/>
        <sz val="9"/>
        <rFont val="Arial"/>
        <family val="2"/>
      </rPr>
      <t>(b)</t>
    </r>
  </si>
  <si>
    <r>
      <t xml:space="preserve">Mail &amp; Other </t>
    </r>
    <r>
      <rPr>
        <vertAlign val="superscript"/>
        <sz val="9"/>
        <rFont val="Arial"/>
        <family val="2"/>
      </rPr>
      <t>(a) (b)</t>
    </r>
  </si>
  <si>
    <t>Cash Flow with Banco CTT under equity method</t>
  </si>
  <si>
    <t>(a) Specific items affecting EBITDA.</t>
  </si>
  <si>
    <t>Balance Sheet with Banco CTT under equity method</t>
  </si>
  <si>
    <t xml:space="preserve">€ million </t>
  </si>
  <si>
    <t>Philately &amp; other</t>
  </si>
  <si>
    <r>
      <t>Business units performance - Financial Services &amp; Retail</t>
    </r>
    <r>
      <rPr>
        <b/>
        <vertAlign val="superscript"/>
        <sz val="9"/>
        <color theme="1"/>
        <rFont val="Arial"/>
        <family val="2"/>
      </rPr>
      <t xml:space="preserve"> (a)</t>
    </r>
  </si>
  <si>
    <r>
      <t xml:space="preserve">Business units performance - Mail &amp; Other </t>
    </r>
    <r>
      <rPr>
        <b/>
        <vertAlign val="superscript"/>
        <sz val="9"/>
        <color theme="1"/>
        <rFont val="Arial"/>
        <family val="2"/>
      </rPr>
      <t>(a)</t>
    </r>
  </si>
  <si>
    <t xml:space="preserve">Revenues </t>
  </si>
  <si>
    <t>Retail products &amp; services</t>
  </si>
  <si>
    <t>(a) The business line “Retail products &amp; services” of the Mail &amp; other business unit migrated to the Financial Services &amp; Retail business unit in 1Q20 (proforma figures presented for 1Q19).</t>
  </si>
  <si>
    <t>(b) The business line “Retail products &amp; services” of the Mail &amp; other business unit migrated to the Financial Services &amp; Retail business unit in 1Q20 (proforma figures presented for 1Q19).</t>
  </si>
  <si>
    <r>
      <t>Business units performance - Banco CTT</t>
    </r>
    <r>
      <rPr>
        <b/>
        <vertAlign val="superscript"/>
        <sz val="9"/>
        <color theme="1"/>
        <rFont val="Arial"/>
        <family val="2"/>
      </rPr>
      <t xml:space="preserve"> </t>
    </r>
  </si>
  <si>
    <t>&gt;&gt;</t>
  </si>
  <si>
    <t>2Q19</t>
  </si>
  <si>
    <t>2Q20</t>
  </si>
  <si>
    <t>1H19</t>
  </si>
  <si>
    <t>1H20</t>
  </si>
  <si>
    <t>(a) Including Financial Services receivables of €4m and €4m as at Dec-19 and Jun-20, respectively.</t>
  </si>
  <si>
    <r>
      <t>This document has been prepared by CTT – Correios de Portugal, S.A. (the “Company” or “CTT”) exclusively for use during the presentation of the 1</t>
    </r>
    <r>
      <rPr>
        <sz val="8"/>
        <color theme="0"/>
        <rFont val="Arial"/>
        <family val="2"/>
      </rPr>
      <t>st</t>
    </r>
    <r>
      <rPr>
        <sz val="10"/>
        <color theme="0"/>
        <rFont val="Arial"/>
        <family val="2"/>
      </rPr>
      <t xml:space="preserve"> half 2020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r>
  </si>
  <si>
    <t>Internal services rendered</t>
  </si>
  <si>
    <t>Debt (principal + interest)</t>
  </si>
  <si>
    <t>Dividends</t>
  </si>
  <si>
    <t>Financial investments &amp; other</t>
  </si>
  <si>
    <t>Net change in own cash</t>
  </si>
  <si>
    <t>Net change in cash</t>
  </si>
  <si>
    <t>Change in other</t>
  </si>
  <si>
    <t>Change in Liabilities related to Financial Services &amp; other &amp; Banco CTT (net)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</si>
</sst>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00"/>
    <numFmt numFmtId="173" formatCode="#,##0.00000000"/>
    <numFmt numFmtId="174" formatCode="0.0"/>
    <numFmt numFmtId="175" formatCode="_-* #,##0.00000000\ _€_-;\-* #,##0.00000000\ _€_-;_-* &quot;-&quot;??\ _€_-;_-@_-"/>
    <numFmt numFmtId="176" formatCode="[$-409]mmm/yy;@"/>
    <numFmt numFmtId="177" formatCode="0.0\ &quot;pp&quot;"/>
    <numFmt numFmtId="178" formatCode="0.00000"/>
    <numFmt numFmtId="179" formatCode="#,##0.00000"/>
    <numFmt numFmtId="180" formatCode="#,##0.000000"/>
    <numFmt numFmtId="181" formatCode="#,##0.0000\ ;\(#,##0.0000\)"/>
  </numFmts>
  <fonts count="27">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i/>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9"/>
      <color theme="0" tint="-0.34998626667073579"/>
      <name val="Arial"/>
      <family val="2"/>
    </font>
    <font>
      <sz val="11"/>
      <color theme="1"/>
      <name val="Meta Correios Portugal"/>
      <family val="2"/>
    </font>
    <font>
      <sz val="9"/>
      <color rgb="FF0C0C0C"/>
      <name val="Arial"/>
      <family val="2"/>
    </font>
    <font>
      <b/>
      <sz val="9"/>
      <color rgb="FFFF0000"/>
      <name val="Arial"/>
      <family val="2"/>
    </font>
    <font>
      <sz val="8"/>
      <color theme="0"/>
      <name val="Arial"/>
      <family val="2"/>
    </font>
    <font>
      <b/>
      <vertAlign val="superscript"/>
      <sz val="9"/>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3">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style="thin">
        <color rgb="FFDF0024"/>
      </bottom>
      <diagonal/>
    </border>
    <border>
      <left/>
      <right/>
      <top style="thin">
        <color rgb="FFDF0024"/>
      </top>
      <bottom/>
      <diagonal/>
    </border>
    <border>
      <left/>
      <right/>
      <top style="medium">
        <color rgb="FFA00000"/>
      </top>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0" fontId="1" fillId="0" borderId="0"/>
  </cellStyleXfs>
  <cellXfs count="305">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applyAlignment="1"/>
    <xf numFmtId="0" fontId="9" fillId="2" borderId="0" xfId="0" applyFont="1" applyFill="1"/>
    <xf numFmtId="0" fontId="10" fillId="2" borderId="1" xfId="20" applyFont="1" applyFill="1" applyBorder="1" applyAlignment="1">
      <alignment horizontal="left" vertical="center" indent="1"/>
    </xf>
    <xf numFmtId="0" fontId="10" fillId="2" borderId="2" xfId="0" applyFont="1" applyFill="1" applyBorder="1" applyAlignment="1">
      <alignment vertical="center"/>
    </xf>
    <xf numFmtId="0" fontId="8" fillId="2" borderId="0" xfId="0" applyFont="1" applyFill="1" applyAlignment="1">
      <alignment vertical="center"/>
    </xf>
    <xf numFmtId="0" fontId="10" fillId="2" borderId="2" xfId="20" applyFont="1" applyFill="1" applyBorder="1" applyAlignment="1">
      <alignment horizontal="left" vertical="center" indent="1"/>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3" borderId="5" xfId="0" applyFont="1" applyFill="1" applyBorder="1" applyAlignment="1">
      <alignment horizontal="right" vertical="center" indent="1"/>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166" fontId="14" fillId="0" borderId="0" xfId="12" applyNumberFormat="1" applyFont="1" applyFill="1" applyBorder="1" applyAlignment="1">
      <alignment horizontal="right" vertical="center" indent="1"/>
    </xf>
    <xf numFmtId="166" fontId="14" fillId="3" borderId="0" xfId="12" applyNumberFormat="1" applyFont="1" applyFill="1" applyBorder="1" applyAlignment="1">
      <alignment horizontal="right" vertical="center" indent="1"/>
    </xf>
    <xf numFmtId="0" fontId="12" fillId="3" borderId="8" xfId="4" applyFont="1" applyFill="1" applyBorder="1" applyAlignment="1">
      <alignment vertical="center"/>
    </xf>
    <xf numFmtId="166" fontId="14" fillId="0" borderId="5" xfId="12" applyNumberFormat="1" applyFont="1" applyFill="1" applyBorder="1" applyAlignment="1">
      <alignment horizontal="right" vertical="center" indent="1"/>
    </xf>
    <xf numFmtId="0" fontId="12" fillId="3" borderId="3" xfId="4" applyFont="1" applyFill="1" applyBorder="1" applyAlignment="1">
      <alignment vertical="center"/>
    </xf>
    <xf numFmtId="168" fontId="14" fillId="3" borderId="0" xfId="11" applyNumberFormat="1" applyFont="1" applyFill="1" applyAlignment="1">
      <alignment vertical="center"/>
    </xf>
    <xf numFmtId="0" fontId="18" fillId="3" borderId="0" xfId="4" applyFont="1" applyFill="1" applyAlignment="1">
      <alignment vertical="center"/>
    </xf>
    <xf numFmtId="0" fontId="18" fillId="0" borderId="0" xfId="4" applyFont="1" applyFill="1" applyAlignment="1">
      <alignment vertical="center"/>
    </xf>
    <xf numFmtId="0" fontId="11" fillId="3" borderId="4" xfId="4" applyFont="1" applyFill="1" applyBorder="1" applyAlignment="1">
      <alignment vertical="center" wrapText="1"/>
    </xf>
    <xf numFmtId="166" fontId="11" fillId="3" borderId="0" xfId="12" applyNumberFormat="1" applyFont="1" applyFill="1" applyAlignment="1">
      <alignment vertical="center"/>
    </xf>
    <xf numFmtId="0" fontId="11" fillId="3" borderId="0" xfId="4" applyFont="1" applyFill="1" applyBorder="1" applyAlignment="1">
      <alignment horizontal="left" vertical="center" indent="1"/>
    </xf>
    <xf numFmtId="0" fontId="11" fillId="3" borderId="7" xfId="4" applyFont="1" applyFill="1" applyBorder="1" applyAlignment="1">
      <alignment vertical="center"/>
    </xf>
    <xf numFmtId="164" fontId="11" fillId="3" borderId="0" xfId="11" applyFont="1" applyFill="1" applyAlignment="1">
      <alignment vertical="center"/>
    </xf>
    <xf numFmtId="0" fontId="12" fillId="0" borderId="3" xfId="4" applyFont="1" applyBorder="1" applyAlignment="1">
      <alignment vertical="center"/>
    </xf>
    <xf numFmtId="0" fontId="11" fillId="3" borderId="4" xfId="4" applyFont="1" applyFill="1" applyBorder="1" applyAlignment="1">
      <alignment vertical="center"/>
    </xf>
    <xf numFmtId="0" fontId="14" fillId="3" borderId="0" xfId="4" applyFont="1" applyFill="1" applyBorder="1" applyAlignment="1">
      <alignment horizontal="lef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1" fillId="0" borderId="4" xfId="4" applyFont="1" applyBorder="1" applyAlignment="1">
      <alignment vertical="center"/>
    </xf>
    <xf numFmtId="168" fontId="14" fillId="3" borderId="5" xfId="11" applyNumberFormat="1" applyFont="1" applyFill="1" applyBorder="1" applyAlignment="1">
      <alignment vertical="center"/>
    </xf>
    <xf numFmtId="0" fontId="11" fillId="0" borderId="0" xfId="4" applyFont="1" applyFill="1" applyAlignment="1">
      <alignment vertical="center"/>
    </xf>
    <xf numFmtId="0" fontId="11" fillId="3" borderId="0" xfId="0" applyFont="1" applyFill="1" applyAlignment="1">
      <alignment vertical="center"/>
    </xf>
    <xf numFmtId="173" fontId="11" fillId="3" borderId="0" xfId="0" applyNumberFormat="1" applyFont="1" applyFill="1" applyAlignment="1">
      <alignment vertical="center"/>
    </xf>
    <xf numFmtId="0" fontId="11" fillId="3" borderId="0" xfId="0" applyFont="1" applyFill="1" applyBorder="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164" fontId="14" fillId="3" borderId="0" xfId="11" applyNumberFormat="1" applyFont="1" applyFill="1" applyBorder="1" applyAlignment="1">
      <alignment vertical="center"/>
    </xf>
    <xf numFmtId="0" fontId="12" fillId="3" borderId="0" xfId="0" applyFont="1" applyFill="1" applyAlignment="1">
      <alignment vertical="center"/>
    </xf>
    <xf numFmtId="168" fontId="14" fillId="3" borderId="0" xfId="11" applyNumberFormat="1" applyFont="1" applyFill="1" applyBorder="1" applyAlignment="1">
      <alignment vertical="center"/>
    </xf>
    <xf numFmtId="0" fontId="15" fillId="3" borderId="0" xfId="4" applyFont="1" applyFill="1" applyBorder="1" applyAlignment="1">
      <alignment vertical="center"/>
    </xf>
    <xf numFmtId="0" fontId="21" fillId="3" borderId="0" xfId="4" applyFont="1" applyFill="1" applyBorder="1" applyAlignment="1">
      <alignment vertical="center"/>
    </xf>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9" fontId="11" fillId="0" borderId="0" xfId="12" applyNumberFormat="1" applyFont="1" applyAlignment="1">
      <alignment vertical="center"/>
    </xf>
    <xf numFmtId="175" fontId="11" fillId="0" borderId="0" xfId="11" applyNumberFormat="1" applyFont="1" applyAlignment="1">
      <alignment vertical="center"/>
    </xf>
    <xf numFmtId="164" fontId="14" fillId="3" borderId="0" xfId="11" applyNumberFormat="1" applyFont="1" applyFill="1" applyBorder="1" applyAlignment="1">
      <alignment horizontal="left" vertical="center" wrapText="1"/>
    </xf>
    <xf numFmtId="0" fontId="11" fillId="0" borderId="0" xfId="4" applyFont="1" applyFill="1" applyBorder="1" applyAlignment="1">
      <alignment vertical="center"/>
    </xf>
    <xf numFmtId="0" fontId="11" fillId="3" borderId="0" xfId="0" applyFont="1" applyFill="1" applyAlignment="1">
      <alignment horizontal="left" vertical="center"/>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vertical="center"/>
    </xf>
    <xf numFmtId="0" fontId="16" fillId="3" borderId="3" xfId="0" applyFont="1" applyFill="1" applyBorder="1" applyAlignment="1">
      <alignment horizontal="left" vertical="center"/>
    </xf>
    <xf numFmtId="166"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0" fontId="11" fillId="3" borderId="0" xfId="0" applyFont="1" applyFill="1" applyAlignment="1">
      <alignment horizontal="right" vertical="center" indent="1"/>
    </xf>
    <xf numFmtId="176" fontId="12" fillId="3" borderId="9" xfId="0"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8" fontId="11" fillId="3" borderId="0" xfId="0" applyNumberFormat="1" applyFont="1" applyFill="1" applyAlignment="1">
      <alignment horizontal="right" vertical="center" indent="1"/>
    </xf>
    <xf numFmtId="168" fontId="11" fillId="3" borderId="0" xfId="11" applyNumberFormat="1" applyFont="1" applyFill="1" applyBorder="1" applyAlignment="1">
      <alignment horizontal="right" vertical="center" indent="1"/>
    </xf>
    <xf numFmtId="9" fontId="16" fillId="3" borderId="3" xfId="12" applyFont="1" applyFill="1" applyBorder="1" applyAlignment="1">
      <alignment horizontal="right" vertical="center" indent="1"/>
    </xf>
    <xf numFmtId="170" fontId="11" fillId="3" borderId="0" xfId="11" applyNumberFormat="1" applyFont="1" applyFill="1" applyAlignment="1">
      <alignment horizontal="right" vertical="center" indent="1"/>
    </xf>
    <xf numFmtId="166" fontId="12" fillId="3" borderId="0" xfId="12" applyNumberFormat="1" applyFont="1" applyFill="1" applyBorder="1" applyAlignment="1">
      <alignment vertical="center"/>
    </xf>
    <xf numFmtId="168" fontId="11" fillId="3" borderId="0" xfId="0" applyNumberFormat="1" applyFont="1" applyFill="1" applyBorder="1" applyAlignment="1">
      <alignment vertical="center"/>
    </xf>
    <xf numFmtId="168" fontId="11" fillId="3" borderId="0" xfId="4" applyNumberFormat="1" applyFont="1" applyFill="1" applyBorder="1" applyAlignment="1">
      <alignment vertical="center"/>
    </xf>
    <xf numFmtId="0" fontId="14" fillId="3" borderId="3" xfId="0" applyFont="1" applyFill="1" applyBorder="1" applyAlignment="1">
      <alignment horizontal="left" vertical="center"/>
    </xf>
    <xf numFmtId="0" fontId="11" fillId="0" borderId="0" xfId="0" applyFont="1" applyFill="1" applyBorder="1" applyAlignment="1">
      <alignment horizontal="left" vertical="center" indent="2"/>
    </xf>
    <xf numFmtId="0" fontId="12" fillId="0" borderId="0" xfId="4" applyFont="1" applyFill="1" applyAlignment="1">
      <alignment vertical="center"/>
    </xf>
    <xf numFmtId="0" fontId="14" fillId="3" borderId="0" xfId="4" applyFont="1" applyFill="1" applyBorder="1" applyAlignment="1">
      <alignment vertical="center"/>
    </xf>
    <xf numFmtId="165" fontId="11" fillId="3" borderId="0" xfId="4" applyNumberFormat="1" applyFont="1" applyFill="1" applyAlignment="1">
      <alignment vertical="center"/>
    </xf>
    <xf numFmtId="176" fontId="12" fillId="3" borderId="0" xfId="0" applyNumberFormat="1" applyFont="1" applyFill="1" applyBorder="1" applyAlignment="1">
      <alignment horizontal="right" vertical="center" indent="1"/>
    </xf>
    <xf numFmtId="168" fontId="16" fillId="3" borderId="0" xfId="11" applyNumberFormat="1" applyFont="1" applyFill="1" applyBorder="1" applyAlignment="1">
      <alignment horizontal="right" vertical="center" indent="1"/>
    </xf>
    <xf numFmtId="168" fontId="14" fillId="3" borderId="0" xfId="3" applyNumberFormat="1" applyFont="1" applyFill="1" applyBorder="1" applyAlignment="1">
      <alignment horizontal="right" vertical="center" indent="1"/>
    </xf>
    <xf numFmtId="0" fontId="12" fillId="0" borderId="3" xfId="4" applyFont="1" applyFill="1" applyBorder="1" applyAlignment="1">
      <alignment vertical="center"/>
    </xf>
    <xf numFmtId="165" fontId="11" fillId="0" borderId="0" xfId="4" applyNumberFormat="1" applyFont="1" applyFill="1" applyBorder="1" applyAlignment="1">
      <alignment vertical="center"/>
    </xf>
    <xf numFmtId="165" fontId="11" fillId="3" borderId="0" xfId="0" applyNumberFormat="1" applyFont="1" applyFill="1" applyAlignment="1">
      <alignment vertical="center"/>
    </xf>
    <xf numFmtId="0" fontId="11" fillId="3" borderId="0" xfId="0" applyFont="1" applyFill="1" applyAlignment="1">
      <alignment horizontal="center" vertical="center"/>
    </xf>
    <xf numFmtId="0" fontId="9" fillId="2" borderId="0" xfId="0" applyFont="1" applyFill="1" applyAlignment="1">
      <alignment horizontal="center"/>
    </xf>
    <xf numFmtId="169" fontId="11" fillId="0" borderId="0" xfId="4" applyNumberFormat="1" applyFont="1" applyFill="1" applyAlignment="1">
      <alignment vertical="center"/>
    </xf>
    <xf numFmtId="0" fontId="12" fillId="0" borderId="0" xfId="4" applyFont="1" applyFill="1" applyBorder="1" applyAlignment="1">
      <alignment vertical="center"/>
    </xf>
    <xf numFmtId="0" fontId="14" fillId="0" borderId="0" xfId="4" applyFont="1" applyFill="1" applyBorder="1" applyAlignment="1">
      <alignment vertical="center" wrapText="1"/>
    </xf>
    <xf numFmtId="168" fontId="14" fillId="0" borderId="0" xfId="11" applyNumberFormat="1" applyFont="1" applyFill="1" applyAlignment="1">
      <alignment vertical="center"/>
    </xf>
    <xf numFmtId="0" fontId="12" fillId="3" borderId="5" xfId="0" applyFont="1" applyFill="1" applyBorder="1" applyAlignment="1">
      <alignment horizontal="right" vertical="center"/>
    </xf>
    <xf numFmtId="0" fontId="11" fillId="3" borderId="0" xfId="0" applyFont="1" applyFill="1" applyAlignment="1">
      <alignment horizontal="right" vertical="center"/>
    </xf>
    <xf numFmtId="166" fontId="14" fillId="0" borderId="0" xfId="12" applyNumberFormat="1" applyFont="1" applyFill="1" applyBorder="1" applyAlignment="1">
      <alignment vertical="center"/>
    </xf>
    <xf numFmtId="0" fontId="14" fillId="3" borderId="0" xfId="4" applyFont="1" applyFill="1" applyBorder="1" applyAlignment="1">
      <alignment horizontal="left" vertical="center" wrapText="1"/>
    </xf>
    <xf numFmtId="166" fontId="14" fillId="3" borderId="5" xfId="12" applyNumberFormat="1" applyFont="1" applyFill="1" applyBorder="1" applyAlignment="1">
      <alignment horizontal="right" vertical="center" indent="1"/>
    </xf>
    <xf numFmtId="166" fontId="14" fillId="0" borderId="0" xfId="12" applyNumberFormat="1" applyFont="1" applyFill="1" applyBorder="1" applyAlignment="1">
      <alignment horizontal="right" vertical="center"/>
    </xf>
    <xf numFmtId="169" fontId="14" fillId="3" borderId="0" xfId="11" applyNumberFormat="1" applyFont="1" applyFill="1" applyBorder="1" applyAlignment="1">
      <alignment horizontal="right" vertical="center"/>
    </xf>
    <xf numFmtId="0" fontId="11" fillId="0" borderId="0" xfId="4" applyFont="1" applyFill="1" applyBorder="1" applyAlignment="1">
      <alignment horizontal="right" vertical="center"/>
    </xf>
    <xf numFmtId="166" fontId="16" fillId="3" borderId="3" xfId="12" applyNumberFormat="1" applyFont="1" applyFill="1" applyBorder="1" applyAlignment="1">
      <alignment vertical="center"/>
    </xf>
    <xf numFmtId="166" fontId="14" fillId="3" borderId="0" xfId="12" applyNumberFormat="1" applyFont="1" applyFill="1" applyBorder="1" applyAlignment="1">
      <alignment vertical="center"/>
    </xf>
    <xf numFmtId="166" fontId="16" fillId="0" borderId="3" xfId="12" applyNumberFormat="1" applyFont="1" applyFill="1" applyBorder="1" applyAlignment="1">
      <alignment vertical="center"/>
    </xf>
    <xf numFmtId="0" fontId="11" fillId="0" borderId="0" xfId="4" applyFont="1" applyFill="1" applyAlignment="1">
      <alignment horizontal="right" vertical="center"/>
    </xf>
    <xf numFmtId="168" fontId="11" fillId="3" borderId="0" xfId="0" applyNumberFormat="1" applyFont="1" applyFill="1" applyAlignment="1">
      <alignment horizontal="center" vertical="center"/>
    </xf>
    <xf numFmtId="0" fontId="12" fillId="3" borderId="0" xfId="0" applyFont="1" applyFill="1" applyBorder="1" applyAlignment="1">
      <alignment horizontal="right" vertical="center"/>
    </xf>
    <xf numFmtId="0" fontId="12" fillId="3" borderId="0" xfId="0" applyFont="1" applyFill="1" applyBorder="1" applyAlignment="1">
      <alignment horizontal="right" vertical="center" indent="1"/>
    </xf>
    <xf numFmtId="0" fontId="11" fillId="3" borderId="12" xfId="0" applyFont="1" applyFill="1" applyBorder="1" applyAlignment="1">
      <alignment horizontal="right" vertical="center"/>
    </xf>
    <xf numFmtId="0" fontId="12" fillId="3" borderId="12" xfId="0" applyFont="1" applyFill="1" applyBorder="1" applyAlignment="1">
      <alignment horizontal="right" vertical="center"/>
    </xf>
    <xf numFmtId="166" fontId="14" fillId="0" borderId="3" xfId="12" applyNumberFormat="1" applyFont="1" applyFill="1" applyBorder="1" applyAlignment="1">
      <alignment horizontal="right" vertical="center"/>
    </xf>
    <xf numFmtId="169" fontId="14" fillId="3" borderId="5" xfId="11" applyNumberFormat="1" applyFont="1" applyFill="1" applyBorder="1" applyAlignment="1">
      <alignment vertical="center"/>
    </xf>
    <xf numFmtId="169" fontId="14" fillId="3" borderId="0" xfId="11" applyNumberFormat="1" applyFont="1" applyFill="1" applyBorder="1" applyAlignment="1">
      <alignment vertical="center"/>
    </xf>
    <xf numFmtId="0" fontId="11" fillId="0" borderId="0" xfId="4" applyFont="1" applyAlignment="1">
      <alignment horizontal="right" vertical="center"/>
    </xf>
    <xf numFmtId="176" fontId="12" fillId="3" borderId="9" xfId="0" applyNumberFormat="1" applyFont="1" applyFill="1" applyBorder="1" applyAlignment="1">
      <alignment horizontal="right" vertical="center"/>
    </xf>
    <xf numFmtId="173" fontId="11" fillId="3" borderId="0" xfId="0" applyNumberFormat="1" applyFont="1" applyFill="1" applyAlignment="1">
      <alignment horizontal="right" vertical="center" indent="1"/>
    </xf>
    <xf numFmtId="0" fontId="21" fillId="3" borderId="0" xfId="4" applyFont="1" applyFill="1" applyBorder="1" applyAlignment="1">
      <alignment horizontal="right" vertical="center" indent="1"/>
    </xf>
    <xf numFmtId="0" fontId="14" fillId="3" borderId="0" xfId="4" applyFont="1" applyFill="1" applyBorder="1" applyAlignment="1">
      <alignment horizontal="right" vertical="center" wrapText="1" indent="1"/>
    </xf>
    <xf numFmtId="172" fontId="11" fillId="3" borderId="0" xfId="0" applyNumberFormat="1" applyFont="1" applyFill="1" applyAlignment="1">
      <alignment horizontal="right" vertical="center" indent="1"/>
    </xf>
    <xf numFmtId="0" fontId="11" fillId="3" borderId="0" xfId="0" applyFont="1" applyFill="1" applyBorder="1" applyAlignment="1">
      <alignment horizontal="right" vertical="center" indent="1"/>
    </xf>
    <xf numFmtId="0" fontId="11" fillId="3" borderId="0" xfId="0" applyFont="1" applyFill="1" applyAlignment="1">
      <alignment horizontal="right" vertical="center" indent="2"/>
    </xf>
    <xf numFmtId="168" fontId="11" fillId="3" borderId="0" xfId="0" applyNumberFormat="1" applyFont="1" applyFill="1" applyAlignment="1">
      <alignment horizontal="right" vertical="center" indent="2"/>
    </xf>
    <xf numFmtId="168" fontId="11" fillId="3" borderId="0" xfId="0" applyNumberFormat="1" applyFont="1" applyFill="1" applyBorder="1" applyAlignment="1">
      <alignment horizontal="right" vertical="center" indent="1"/>
    </xf>
    <xf numFmtId="0" fontId="11" fillId="3" borderId="9" xfId="0" applyFont="1" applyFill="1" applyBorder="1" applyAlignment="1">
      <alignment horizontal="center" vertical="center"/>
    </xf>
    <xf numFmtId="168" fontId="11" fillId="3" borderId="5" xfId="0" applyNumberFormat="1" applyFont="1" applyFill="1" applyBorder="1" applyAlignment="1">
      <alignment horizontal="center" vertical="center"/>
    </xf>
    <xf numFmtId="168" fontId="14" fillId="3" borderId="5" xfId="11" applyNumberFormat="1" applyFont="1" applyFill="1" applyBorder="1" applyAlignment="1">
      <alignment horizontal="right" vertical="center" indent="1"/>
    </xf>
    <xf numFmtId="170" fontId="15" fillId="3" borderId="5" xfId="11" applyNumberFormat="1" applyFont="1" applyFill="1" applyBorder="1" applyAlignment="1">
      <alignment horizontal="right" vertical="center" indent="1"/>
    </xf>
    <xf numFmtId="9" fontId="14" fillId="3" borderId="3" xfId="12" applyFont="1" applyFill="1" applyBorder="1" applyAlignment="1">
      <alignment horizontal="right" vertical="center" indent="1"/>
    </xf>
    <xf numFmtId="165" fontId="12" fillId="3" borderId="10" xfId="0" applyNumberFormat="1" applyFont="1" applyFill="1" applyBorder="1" applyAlignment="1">
      <alignment horizontal="right" vertical="center"/>
    </xf>
    <xf numFmtId="165" fontId="12" fillId="3"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166" fontId="12" fillId="0" borderId="3" xfId="0" applyNumberFormat="1" applyFont="1" applyBorder="1" applyAlignment="1">
      <alignment horizontal="right" vertical="center"/>
    </xf>
    <xf numFmtId="165" fontId="12" fillId="0" borderId="3" xfId="0" applyNumberFormat="1" applyFont="1" applyBorder="1" applyAlignment="1">
      <alignment horizontal="center" vertical="center"/>
    </xf>
    <xf numFmtId="165" fontId="11"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65" fontId="11" fillId="0" borderId="3" xfId="0" applyNumberFormat="1" applyFont="1" applyBorder="1" applyAlignment="1">
      <alignment horizontal="center" vertical="center"/>
    </xf>
    <xf numFmtId="174" fontId="16" fillId="0" borderId="3" xfId="11" applyNumberFormat="1" applyFont="1" applyFill="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5" fontId="11" fillId="0" borderId="0" xfId="0" applyNumberFormat="1" applyFont="1" applyAlignment="1">
      <alignment horizontal="right" vertical="center"/>
    </xf>
    <xf numFmtId="166" fontId="14" fillId="0" borderId="5" xfId="12" applyNumberFormat="1" applyFont="1" applyFill="1" applyBorder="1" applyAlignment="1">
      <alignment horizontal="right" vertical="center"/>
    </xf>
    <xf numFmtId="0" fontId="11" fillId="0" borderId="3" xfId="4" applyFont="1" applyBorder="1" applyAlignment="1">
      <alignment horizontal="right" vertical="center"/>
    </xf>
    <xf numFmtId="174" fontId="14" fillId="0" borderId="3" xfId="11" applyNumberFormat="1" applyFont="1" applyFill="1" applyBorder="1" applyAlignment="1">
      <alignment horizontal="right" vertical="center"/>
    </xf>
    <xf numFmtId="0" fontId="11" fillId="3" borderId="3" xfId="4" applyFont="1" applyFill="1" applyBorder="1" applyAlignment="1">
      <alignment horizontal="right" vertical="center"/>
    </xf>
    <xf numFmtId="165" fontId="11" fillId="0" borderId="0" xfId="0" applyNumberFormat="1" applyFont="1" applyAlignment="1">
      <alignment vertical="center"/>
    </xf>
    <xf numFmtId="169" fontId="14" fillId="0" borderId="0" xfId="11" applyNumberFormat="1" applyFont="1" applyFill="1" applyBorder="1" applyAlignment="1">
      <alignment vertical="center"/>
    </xf>
    <xf numFmtId="165" fontId="11" fillId="0" borderId="0" xfId="0" applyNumberFormat="1" applyFont="1" applyFill="1" applyAlignment="1">
      <alignment vertical="center"/>
    </xf>
    <xf numFmtId="166" fontId="11" fillId="0" borderId="0" xfId="12" applyNumberFormat="1" applyFont="1" applyFill="1" applyAlignment="1">
      <alignment vertical="center"/>
    </xf>
    <xf numFmtId="0" fontId="11" fillId="3" borderId="0" xfId="4" applyFont="1" applyFill="1" applyAlignment="1">
      <alignment horizontal="right" vertical="center"/>
    </xf>
    <xf numFmtId="1" fontId="14" fillId="3" borderId="5" xfId="3" applyNumberFormat="1" applyFont="1" applyFill="1" applyBorder="1" applyAlignment="1">
      <alignment vertical="center"/>
    </xf>
    <xf numFmtId="166" fontId="12" fillId="0" borderId="0" xfId="0" applyNumberFormat="1" applyFont="1" applyFill="1" applyAlignment="1">
      <alignment vertical="center"/>
    </xf>
    <xf numFmtId="165" fontId="11" fillId="3" borderId="0" xfId="0" applyNumberFormat="1" applyFont="1" applyFill="1" applyAlignment="1">
      <alignment horizontal="right" vertical="center"/>
    </xf>
    <xf numFmtId="165" fontId="11" fillId="0" borderId="0" xfId="0" applyNumberFormat="1" applyFont="1" applyFill="1" applyAlignment="1">
      <alignment horizontal="right" vertical="center"/>
    </xf>
    <xf numFmtId="166" fontId="16" fillId="0" borderId="3" xfId="12" applyNumberFormat="1" applyFont="1" applyFill="1" applyBorder="1" applyAlignment="1">
      <alignment horizontal="right" vertical="center" indent="1"/>
    </xf>
    <xf numFmtId="165" fontId="12" fillId="0" borderId="3" xfId="0" applyNumberFormat="1" applyFont="1" applyFill="1" applyBorder="1" applyAlignment="1">
      <alignment horizontal="right" vertical="center"/>
    </xf>
    <xf numFmtId="177" fontId="16" fillId="0" borderId="3" xfId="12" applyNumberFormat="1" applyFont="1" applyFill="1" applyBorder="1" applyAlignment="1">
      <alignment horizontal="right" vertical="center"/>
    </xf>
    <xf numFmtId="168" fontId="16" fillId="3" borderId="3" xfId="11" applyNumberFormat="1" applyFont="1" applyFill="1" applyBorder="1" applyAlignment="1">
      <alignment horizontal="right" vertical="center" indent="1"/>
    </xf>
    <xf numFmtId="168" fontId="16" fillId="3" borderId="3" xfId="11" applyNumberFormat="1" applyFont="1" applyFill="1" applyBorder="1" applyAlignment="1">
      <alignment horizontal="center" vertical="center"/>
    </xf>
    <xf numFmtId="3" fontId="11" fillId="3" borderId="0" xfId="0" applyNumberFormat="1" applyFont="1" applyFill="1" applyAlignment="1">
      <alignment horizontal="right" vertical="center" indent="1"/>
    </xf>
    <xf numFmtId="3" fontId="11" fillId="3" borderId="0" xfId="0" applyNumberFormat="1" applyFont="1" applyFill="1" applyAlignment="1">
      <alignment horizontal="center" vertical="center"/>
    </xf>
    <xf numFmtId="3" fontId="12" fillId="0" borderId="3" xfId="0" applyNumberFormat="1" applyFont="1" applyBorder="1" applyAlignment="1">
      <alignment horizontal="right" vertical="center" indent="1"/>
    </xf>
    <xf numFmtId="165" fontId="12" fillId="3" borderId="3" xfId="0" applyNumberFormat="1" applyFont="1" applyFill="1" applyBorder="1" applyAlignment="1">
      <alignment horizontal="center" vertical="center"/>
    </xf>
    <xf numFmtId="1" fontId="12" fillId="3" borderId="0" xfId="0" applyNumberFormat="1" applyFont="1" applyFill="1" applyAlignment="1">
      <alignment horizontal="center"/>
    </xf>
    <xf numFmtId="3" fontId="11" fillId="3" borderId="0" xfId="0" applyNumberFormat="1" applyFont="1" applyFill="1" applyBorder="1" applyAlignment="1">
      <alignment horizontal="right" vertical="center" indent="1"/>
    </xf>
    <xf numFmtId="3" fontId="11" fillId="3" borderId="0" xfId="0" applyNumberFormat="1" applyFont="1" applyFill="1" applyBorder="1" applyAlignment="1">
      <alignment horizontal="center" vertical="center"/>
    </xf>
    <xf numFmtId="1" fontId="14" fillId="3" borderId="5" xfId="3" applyNumberFormat="1" applyFont="1" applyFill="1" applyBorder="1" applyAlignment="1">
      <alignment horizontal="right" vertical="center" indent="1"/>
    </xf>
    <xf numFmtId="3" fontId="11" fillId="3" borderId="5" xfId="0" applyNumberFormat="1" applyFont="1" applyFill="1" applyBorder="1" applyAlignment="1">
      <alignment horizontal="center" vertical="center"/>
    </xf>
    <xf numFmtId="3" fontId="11" fillId="0" borderId="5" xfId="0" applyNumberFormat="1" applyFont="1" applyBorder="1" applyAlignment="1">
      <alignment horizontal="right" vertical="center" indent="1"/>
    </xf>
    <xf numFmtId="165" fontId="12" fillId="3" borderId="5" xfId="0" applyNumberFormat="1" applyFont="1" applyFill="1" applyBorder="1" applyAlignment="1">
      <alignment horizontal="center" vertical="center"/>
    </xf>
    <xf numFmtId="168" fontId="16" fillId="0" borderId="3" xfId="11" applyNumberFormat="1" applyFont="1" applyFill="1" applyBorder="1" applyAlignment="1">
      <alignment horizontal="right" vertical="center" indent="1"/>
    </xf>
    <xf numFmtId="0" fontId="23" fillId="0" borderId="0" xfId="0" applyFont="1" applyAlignment="1">
      <alignment horizontal="left" vertical="center" readingOrder="1"/>
    </xf>
    <xf numFmtId="169" fontId="12" fillId="0" borderId="3" xfId="0" applyNumberFormat="1" applyFont="1" applyFill="1" applyBorder="1" applyAlignment="1">
      <alignment horizontal="right" vertical="center"/>
    </xf>
    <xf numFmtId="169" fontId="16" fillId="0" borderId="3" xfId="11" applyNumberFormat="1" applyFont="1" applyFill="1" applyBorder="1" applyAlignment="1">
      <alignment horizontal="right" vertical="center"/>
    </xf>
    <xf numFmtId="169" fontId="11" fillId="0" borderId="0" xfId="0" applyNumberFormat="1" applyFont="1" applyFill="1" applyBorder="1" applyAlignment="1">
      <alignment horizontal="right" vertical="center"/>
    </xf>
    <xf numFmtId="169" fontId="14" fillId="0" borderId="0" xfId="11" applyNumberFormat="1" applyFont="1" applyFill="1" applyBorder="1" applyAlignment="1">
      <alignment horizontal="right" vertical="center"/>
    </xf>
    <xf numFmtId="169" fontId="11" fillId="0" borderId="0" xfId="4" applyNumberFormat="1" applyFont="1" applyFill="1" applyAlignment="1">
      <alignment horizontal="right" vertical="center"/>
    </xf>
    <xf numFmtId="169" fontId="11" fillId="0" borderId="0" xfId="0" applyNumberFormat="1" applyFont="1" applyFill="1" applyAlignment="1">
      <alignment horizontal="right" vertical="center"/>
    </xf>
    <xf numFmtId="174" fontId="16" fillId="0" borderId="3" xfId="12" applyNumberFormat="1" applyFont="1" applyFill="1" applyBorder="1" applyAlignment="1">
      <alignment horizontal="right" vertical="center"/>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0" fontId="12" fillId="0" borderId="0" xfId="0" applyFont="1" applyFill="1" applyBorder="1" applyAlignment="1">
      <alignment horizontal="right" vertical="center"/>
    </xf>
    <xf numFmtId="169" fontId="16" fillId="0" borderId="0" xfId="11" applyNumberFormat="1" applyFont="1" applyFill="1" applyBorder="1" applyAlignment="1">
      <alignment horizontal="right" vertical="center"/>
    </xf>
    <xf numFmtId="178" fontId="11" fillId="0" borderId="0" xfId="12" applyNumberFormat="1" applyFont="1" applyAlignment="1">
      <alignment vertical="center"/>
    </xf>
    <xf numFmtId="4" fontId="11" fillId="0" borderId="5" xfId="0" applyNumberFormat="1" applyFont="1" applyBorder="1" applyAlignment="1">
      <alignment horizontal="right" vertical="center"/>
    </xf>
    <xf numFmtId="165" fontId="11" fillId="0" borderId="5" xfId="0" applyNumberFormat="1" applyFont="1" applyBorder="1" applyAlignment="1">
      <alignment horizontal="right" vertical="center"/>
    </xf>
    <xf numFmtId="0" fontId="18" fillId="3" borderId="0" xfId="4" applyFont="1" applyFill="1" applyAlignment="1">
      <alignment horizontal="right" vertical="center"/>
    </xf>
    <xf numFmtId="0" fontId="18" fillId="0" borderId="0" xfId="4" applyFont="1" applyFill="1" applyAlignment="1">
      <alignment horizontal="right" vertical="center"/>
    </xf>
    <xf numFmtId="165" fontId="12" fillId="0" borderId="3" xfId="0" applyNumberFormat="1" applyFont="1" applyFill="1" applyBorder="1" applyAlignment="1">
      <alignment vertical="center"/>
    </xf>
    <xf numFmtId="166" fontId="12" fillId="0" borderId="3" xfId="0" applyNumberFormat="1" applyFont="1" applyFill="1" applyBorder="1" applyAlignment="1">
      <alignment vertical="center"/>
    </xf>
    <xf numFmtId="165" fontId="12" fillId="0" borderId="3" xfId="0" applyNumberFormat="1" applyFont="1" applyBorder="1" applyAlignment="1">
      <alignment vertical="center"/>
    </xf>
    <xf numFmtId="165" fontId="11" fillId="3" borderId="5" xfId="0" applyNumberFormat="1" applyFont="1" applyFill="1" applyBorder="1" applyAlignment="1">
      <alignment horizontal="right" vertical="center"/>
    </xf>
    <xf numFmtId="165" fontId="12" fillId="3" borderId="3" xfId="0" applyNumberFormat="1" applyFont="1" applyFill="1" applyBorder="1" applyAlignment="1">
      <alignment vertical="center"/>
    </xf>
    <xf numFmtId="177" fontId="16" fillId="0" borderId="0" xfId="12" applyNumberFormat="1" applyFont="1" applyFill="1" applyBorder="1" applyAlignment="1">
      <alignment vertical="center"/>
    </xf>
    <xf numFmtId="165" fontId="12" fillId="3" borderId="0" xfId="0" applyNumberFormat="1" applyFont="1" applyFill="1" applyBorder="1" applyAlignment="1">
      <alignment vertical="center"/>
    </xf>
    <xf numFmtId="165" fontId="12" fillId="3" borderId="11" xfId="0" applyNumberFormat="1" applyFont="1" applyFill="1" applyBorder="1" applyAlignment="1">
      <alignment horizontal="right" vertical="center"/>
    </xf>
    <xf numFmtId="171" fontId="14" fillId="3" borderId="0" xfId="11" applyNumberFormat="1" applyFont="1" applyFill="1" applyBorder="1" applyAlignment="1">
      <alignment horizontal="right" vertical="center"/>
    </xf>
    <xf numFmtId="168" fontId="14" fillId="0" borderId="0" xfId="11" applyNumberFormat="1" applyFont="1" applyFill="1" applyAlignment="1">
      <alignment horizontal="right" vertical="center"/>
    </xf>
    <xf numFmtId="0" fontId="15" fillId="0" borderId="0" xfId="4" applyFont="1" applyFill="1" applyAlignment="1">
      <alignment horizontal="right" vertical="center"/>
    </xf>
    <xf numFmtId="0" fontId="11" fillId="3" borderId="7" xfId="4" applyFont="1" applyFill="1" applyBorder="1" applyAlignment="1">
      <alignment horizontal="right" vertical="center"/>
    </xf>
    <xf numFmtId="0" fontId="12" fillId="3" borderId="0" xfId="4" applyFont="1" applyFill="1" applyAlignment="1"/>
    <xf numFmtId="0" fontId="14" fillId="3" borderId="0" xfId="4" applyFont="1" applyFill="1" applyBorder="1" applyAlignment="1">
      <alignment wrapText="1"/>
    </xf>
    <xf numFmtId="0" fontId="12" fillId="3" borderId="0" xfId="4" applyFont="1" applyFill="1" applyBorder="1" applyAlignment="1"/>
    <xf numFmtId="166" fontId="14" fillId="0" borderId="0" xfId="12" applyNumberFormat="1" applyFont="1" applyFill="1" applyBorder="1" applyAlignment="1"/>
    <xf numFmtId="169" fontId="14" fillId="3" borderId="0" xfId="11" applyNumberFormat="1" applyFont="1" applyFill="1" applyBorder="1" applyAlignment="1"/>
    <xf numFmtId="0" fontId="12" fillId="0" borderId="0" xfId="4" applyFont="1" applyFill="1" applyBorder="1" applyAlignment="1"/>
    <xf numFmtId="166" fontId="14" fillId="0" borderId="0" xfId="12" applyNumberFormat="1" applyFont="1" applyFill="1" applyBorder="1" applyAlignment="1">
      <alignment horizontal="right"/>
    </xf>
    <xf numFmtId="0" fontId="17" fillId="3" borderId="0" xfId="4" applyFont="1" applyFill="1" applyBorder="1" applyAlignment="1">
      <alignment horizontal="left" wrapText="1" indent="1"/>
    </xf>
    <xf numFmtId="0" fontId="17" fillId="0" borderId="0" xfId="4" applyFont="1" applyFill="1" applyBorder="1" applyAlignment="1">
      <alignment horizontal="left" wrapText="1" indent="1"/>
    </xf>
    <xf numFmtId="169" fontId="11" fillId="0" borderId="0" xfId="0" applyNumberFormat="1" applyFont="1" applyAlignment="1">
      <alignment horizontal="right"/>
    </xf>
    <xf numFmtId="169" fontId="11" fillId="0" borderId="0" xfId="0" applyNumberFormat="1" applyFont="1" applyFill="1" applyAlignment="1"/>
    <xf numFmtId="169" fontId="12" fillId="3" borderId="3" xfId="0" applyNumberFormat="1" applyFont="1" applyFill="1" applyBorder="1" applyAlignment="1">
      <alignment horizontal="right" vertical="center"/>
    </xf>
    <xf numFmtId="3" fontId="11" fillId="0" borderId="0" xfId="0" applyNumberFormat="1" applyFont="1" applyFill="1" applyAlignment="1">
      <alignment horizontal="right" vertical="center"/>
    </xf>
    <xf numFmtId="174" fontId="11" fillId="0" borderId="0" xfId="4" applyNumberFormat="1" applyFont="1" applyFill="1" applyAlignment="1">
      <alignment horizontal="right" vertical="center"/>
    </xf>
    <xf numFmtId="165" fontId="15" fillId="0" borderId="0" xfId="4" applyNumberFormat="1" applyFont="1" applyAlignment="1">
      <alignment vertical="center"/>
    </xf>
    <xf numFmtId="165" fontId="15" fillId="3" borderId="0" xfId="4" applyNumberFormat="1" applyFont="1" applyFill="1" applyAlignment="1">
      <alignment vertical="center"/>
    </xf>
    <xf numFmtId="2" fontId="15" fillId="0" borderId="0" xfId="4" applyNumberFormat="1" applyFont="1" applyFill="1" applyBorder="1" applyAlignment="1">
      <alignment vertical="center"/>
    </xf>
    <xf numFmtId="2" fontId="15" fillId="3" borderId="0" xfId="0" applyNumberFormat="1" applyFont="1" applyFill="1" applyAlignment="1">
      <alignment vertical="center"/>
    </xf>
    <xf numFmtId="2" fontId="24" fillId="3" borderId="0" xfId="0" applyNumberFormat="1" applyFont="1" applyFill="1" applyBorder="1" applyAlignment="1">
      <alignment horizontal="center" vertical="center"/>
    </xf>
    <xf numFmtId="2" fontId="24" fillId="3" borderId="0" xfId="0" applyNumberFormat="1" applyFont="1" applyFill="1" applyBorder="1" applyAlignment="1">
      <alignment horizontal="right" vertical="center"/>
    </xf>
    <xf numFmtId="2" fontId="15" fillId="0" borderId="0" xfId="0" applyNumberFormat="1" applyFont="1" applyBorder="1" applyAlignment="1">
      <alignment horizontal="right" vertical="center"/>
    </xf>
    <xf numFmtId="2" fontId="15" fillId="0" borderId="0" xfId="4" applyNumberFormat="1" applyFont="1" applyFill="1" applyBorder="1" applyAlignment="1">
      <alignment horizontal="right" vertical="center"/>
    </xf>
    <xf numFmtId="0" fontId="15" fillId="0" borderId="0" xfId="4" applyFont="1" applyAlignment="1">
      <alignment vertical="center"/>
    </xf>
    <xf numFmtId="0" fontId="15" fillId="0" borderId="0" xfId="4" applyFont="1" applyFill="1" applyAlignment="1">
      <alignment vertical="center"/>
    </xf>
    <xf numFmtId="165" fontId="11" fillId="3" borderId="3" xfId="0" applyNumberFormat="1" applyFont="1" applyFill="1" applyBorder="1" applyAlignment="1">
      <alignment horizontal="right" vertical="center"/>
    </xf>
    <xf numFmtId="174" fontId="16" fillId="3" borderId="3" xfId="11" applyNumberFormat="1" applyFont="1" applyFill="1" applyBorder="1" applyAlignment="1">
      <alignment horizontal="right" vertical="center"/>
    </xf>
    <xf numFmtId="169" fontId="16" fillId="3" borderId="0" xfId="11"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5" fontId="11" fillId="3" borderId="3" xfId="0" applyNumberFormat="1" applyFont="1" applyFill="1" applyBorder="1" applyAlignment="1">
      <alignment horizontal="center" vertical="center"/>
    </xf>
    <xf numFmtId="169" fontId="16" fillId="3" borderId="3" xfId="11" applyNumberFormat="1" applyFont="1" applyFill="1" applyBorder="1" applyAlignment="1">
      <alignment horizontal="right" vertical="center"/>
    </xf>
    <xf numFmtId="169" fontId="11" fillId="3" borderId="0" xfId="0" applyNumberFormat="1" applyFont="1" applyFill="1" applyBorder="1" applyAlignment="1">
      <alignment horizontal="right" vertical="center"/>
    </xf>
    <xf numFmtId="169" fontId="11" fillId="3" borderId="0" xfId="4" applyNumberFormat="1" applyFont="1" applyFill="1" applyAlignment="1">
      <alignment horizontal="right" vertical="center"/>
    </xf>
    <xf numFmtId="169" fontId="11" fillId="3" borderId="0" xfId="0" applyNumberFormat="1" applyFont="1" applyFill="1" applyAlignment="1">
      <alignment horizontal="right" vertical="center"/>
    </xf>
    <xf numFmtId="165" fontId="11" fillId="0" borderId="3" xfId="0" applyNumberFormat="1" applyFont="1" applyFill="1" applyBorder="1" applyAlignment="1">
      <alignment horizontal="right" vertical="center"/>
    </xf>
    <xf numFmtId="178" fontId="15" fillId="0" borderId="0" xfId="4" applyNumberFormat="1" applyFont="1" applyFill="1" applyAlignment="1">
      <alignment vertical="center"/>
    </xf>
    <xf numFmtId="172" fontId="15" fillId="0" borderId="0" xfId="4" applyNumberFormat="1" applyFont="1" applyAlignment="1">
      <alignment vertical="center"/>
    </xf>
    <xf numFmtId="172" fontId="11" fillId="3" borderId="0" xfId="4" applyNumberFormat="1" applyFont="1" applyFill="1" applyAlignment="1">
      <alignment vertical="center"/>
    </xf>
    <xf numFmtId="0" fontId="11" fillId="0" borderId="0" xfId="0" applyFont="1" applyFill="1" applyAlignment="1">
      <alignment vertical="center"/>
    </xf>
    <xf numFmtId="0" fontId="12" fillId="0" borderId="12" xfId="0" applyFont="1" applyFill="1" applyBorder="1" applyAlignment="1">
      <alignment horizontal="right" vertical="center"/>
    </xf>
    <xf numFmtId="0" fontId="11" fillId="0" borderId="12" xfId="0"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6" fontId="12" fillId="0" borderId="0" xfId="12" applyNumberFormat="1" applyFont="1" applyFill="1" applyBorder="1" applyAlignment="1">
      <alignment horizontal="right" vertical="center"/>
    </xf>
    <xf numFmtId="165" fontId="11" fillId="0" borderId="11" xfId="0" applyNumberFormat="1" applyFont="1" applyFill="1" applyBorder="1" applyAlignment="1">
      <alignment horizontal="right" vertical="center"/>
    </xf>
    <xf numFmtId="166" fontId="14" fillId="3" borderId="0" xfId="12" applyNumberFormat="1" applyFont="1" applyFill="1" applyAlignment="1">
      <alignment horizontal="right" vertical="center"/>
    </xf>
    <xf numFmtId="165" fontId="11" fillId="3" borderId="0" xfId="0" applyNumberFormat="1" applyFont="1" applyFill="1" applyBorder="1" applyAlignment="1">
      <alignment horizontal="right" vertical="center"/>
    </xf>
    <xf numFmtId="179" fontId="15" fillId="0" borderId="0" xfId="4" applyNumberFormat="1" applyFont="1" applyAlignment="1">
      <alignment vertical="center"/>
    </xf>
    <xf numFmtId="179" fontId="15" fillId="0" borderId="0" xfId="4" applyNumberFormat="1" applyFont="1" applyFill="1" applyAlignment="1">
      <alignment vertical="center"/>
    </xf>
    <xf numFmtId="178" fontId="15" fillId="0" borderId="0" xfId="0" applyNumberFormat="1" applyFont="1" applyBorder="1" applyAlignment="1">
      <alignment horizontal="right" vertical="center"/>
    </xf>
    <xf numFmtId="178" fontId="15" fillId="3" borderId="0" xfId="0" applyNumberFormat="1" applyFont="1" applyFill="1" applyBorder="1" applyAlignment="1">
      <alignment horizontal="right" vertical="center"/>
    </xf>
    <xf numFmtId="180" fontId="15" fillId="3" borderId="0" xfId="0" applyNumberFormat="1" applyFont="1" applyFill="1" applyAlignment="1">
      <alignment vertical="center"/>
    </xf>
    <xf numFmtId="178" fontId="15" fillId="0" borderId="0" xfId="4" applyNumberFormat="1" applyFont="1" applyAlignment="1">
      <alignment vertical="center"/>
    </xf>
    <xf numFmtId="178" fontId="15" fillId="3" borderId="0" xfId="4" applyNumberFormat="1" applyFont="1" applyFill="1" applyAlignment="1">
      <alignment vertical="center"/>
    </xf>
    <xf numFmtId="179" fontId="15" fillId="3" borderId="0" xfId="4" applyNumberFormat="1" applyFont="1" applyFill="1" applyAlignment="1">
      <alignment vertical="center"/>
    </xf>
    <xf numFmtId="166" fontId="16" fillId="3" borderId="3" xfId="12" applyNumberFormat="1" applyFont="1" applyFill="1" applyBorder="1" applyAlignment="1">
      <alignment horizontal="right" vertical="center" indent="1"/>
    </xf>
    <xf numFmtId="166" fontId="12" fillId="3" borderId="3" xfId="0" applyNumberFormat="1" applyFont="1" applyFill="1" applyBorder="1" applyAlignment="1">
      <alignment horizontal="right" vertical="center"/>
    </xf>
    <xf numFmtId="177" fontId="16" fillId="3" borderId="3" xfId="12" applyNumberFormat="1" applyFont="1" applyFill="1" applyBorder="1" applyAlignment="1">
      <alignment horizontal="right" vertical="center" indent="1"/>
    </xf>
    <xf numFmtId="180" fontId="15" fillId="0" borderId="0" xfId="4" applyNumberFormat="1" applyFont="1" applyAlignment="1">
      <alignment vertical="center"/>
    </xf>
    <xf numFmtId="178" fontId="15" fillId="0" borderId="0" xfId="0" applyNumberFormat="1" applyFont="1" applyFill="1" applyBorder="1" applyAlignment="1">
      <alignment horizontal="right" vertical="center"/>
    </xf>
    <xf numFmtId="180" fontId="15" fillId="0" borderId="0" xfId="0" applyNumberFormat="1" applyFont="1" applyFill="1" applyAlignment="1">
      <alignment vertical="center"/>
    </xf>
    <xf numFmtId="0" fontId="11" fillId="0" borderId="0" xfId="0" applyFont="1" applyAlignment="1">
      <alignment horizontal="left" vertical="center" indent="1"/>
    </xf>
    <xf numFmtId="0" fontId="14" fillId="3" borderId="0" xfId="3" applyFont="1" applyFill="1" applyAlignment="1">
      <alignment horizontal="left" vertical="top" wrapText="1"/>
    </xf>
    <xf numFmtId="0" fontId="14" fillId="0" borderId="0" xfId="4" applyFont="1" applyFill="1" applyBorder="1" applyAlignment="1">
      <alignment horizontal="left" vertical="center" wrapText="1"/>
    </xf>
    <xf numFmtId="169" fontId="11" fillId="0" borderId="0" xfId="45" applyNumberFormat="1" applyFont="1" applyFill="1" applyBorder="1" applyAlignment="1">
      <alignment horizontal="right"/>
    </xf>
    <xf numFmtId="169" fontId="11" fillId="3" borderId="0" xfId="0" applyNumberFormat="1" applyFont="1" applyFill="1" applyAlignment="1"/>
    <xf numFmtId="166" fontId="14" fillId="3" borderId="0" xfId="12" applyNumberFormat="1" applyFont="1" applyFill="1" applyBorder="1" applyAlignment="1"/>
    <xf numFmtId="165" fontId="14" fillId="0" borderId="3" xfId="11" applyNumberFormat="1" applyFont="1" applyFill="1" applyBorder="1" applyAlignment="1">
      <alignment horizontal="right" vertical="center"/>
    </xf>
    <xf numFmtId="181" fontId="11" fillId="0" borderId="0" xfId="45" applyNumberFormat="1" applyFont="1" applyFill="1" applyBorder="1" applyAlignment="1">
      <alignment horizontal="right"/>
    </xf>
    <xf numFmtId="0" fontId="12" fillId="3" borderId="6" xfId="0" applyFont="1" applyFill="1" applyBorder="1" applyAlignment="1">
      <alignment horizontal="center" vertical="center"/>
    </xf>
    <xf numFmtId="0" fontId="12" fillId="3" borderId="0" xfId="0" applyFont="1" applyFill="1" applyBorder="1" applyAlignment="1">
      <alignment horizontal="center" vertical="center"/>
    </xf>
    <xf numFmtId="165" fontId="11" fillId="0" borderId="0" xfId="0" applyNumberFormat="1" applyFont="1" applyFill="1" applyBorder="1" applyAlignment="1">
      <alignment horizontal="right" vertical="center"/>
    </xf>
    <xf numFmtId="174" fontId="16" fillId="0" borderId="0" xfId="11" applyNumberFormat="1" applyFont="1" applyFill="1" applyBorder="1" applyAlignment="1">
      <alignment horizontal="right" vertical="center"/>
    </xf>
    <xf numFmtId="0" fontId="11" fillId="0" borderId="0" xfId="4" applyFont="1" applyBorder="1" applyAlignment="1">
      <alignment horizontal="right" vertical="center"/>
    </xf>
    <xf numFmtId="0" fontId="11" fillId="3" borderId="0" xfId="4" applyFont="1" applyFill="1" applyBorder="1" applyAlignment="1">
      <alignment horizontal="right" vertical="center"/>
    </xf>
    <xf numFmtId="165" fontId="12" fillId="0" borderId="0" xfId="0" applyNumberFormat="1" applyFont="1" applyBorder="1" applyAlignment="1">
      <alignment horizontal="center" vertical="center"/>
    </xf>
    <xf numFmtId="165" fontId="11" fillId="0" borderId="0" xfId="0" applyNumberFormat="1" applyFont="1" applyBorder="1" applyAlignment="1">
      <alignment horizontal="center" vertical="center"/>
    </xf>
    <xf numFmtId="165" fontId="11" fillId="3" borderId="0" xfId="0" applyNumberFormat="1" applyFont="1" applyFill="1" applyBorder="1" applyAlignment="1">
      <alignment horizontal="center" vertical="center"/>
    </xf>
    <xf numFmtId="165" fontId="14" fillId="0" borderId="4" xfId="11"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65" fontId="11" fillId="0" borderId="4" xfId="0" applyNumberFormat="1" applyFont="1" applyBorder="1" applyAlignment="1">
      <alignment horizontal="right" vertical="center"/>
    </xf>
    <xf numFmtId="0" fontId="11" fillId="0" borderId="4" xfId="4" applyFont="1" applyBorder="1" applyAlignment="1">
      <alignment horizontal="right" vertical="center"/>
    </xf>
    <xf numFmtId="174" fontId="14" fillId="0" borderId="5" xfId="11" applyNumberFormat="1" applyFont="1" applyFill="1" applyBorder="1" applyAlignment="1">
      <alignment horizontal="right" vertical="center"/>
    </xf>
    <xf numFmtId="0" fontId="11" fillId="0" borderId="5" xfId="4" applyFont="1" applyBorder="1" applyAlignment="1">
      <alignment horizontal="right" vertical="center"/>
    </xf>
    <xf numFmtId="9" fontId="16" fillId="3" borderId="3" xfId="12" applyNumberFormat="1" applyFont="1" applyFill="1" applyBorder="1" applyAlignment="1">
      <alignment horizontal="right" vertical="center" indent="1"/>
    </xf>
    <xf numFmtId="2" fontId="11" fillId="3" borderId="0" xfId="4" applyNumberFormat="1" applyFont="1" applyFill="1" applyAlignment="1">
      <alignment vertical="center"/>
    </xf>
    <xf numFmtId="165" fontId="11" fillId="3" borderId="0" xfId="4" applyNumberFormat="1" applyFont="1" applyFill="1" applyAlignment="1">
      <alignment horizontal="right" vertical="center"/>
    </xf>
    <xf numFmtId="174" fontId="16" fillId="3" borderId="0" xfId="11" applyNumberFormat="1" applyFont="1" applyFill="1" applyBorder="1" applyAlignment="1">
      <alignment horizontal="right" vertical="center"/>
    </xf>
    <xf numFmtId="174" fontId="14" fillId="3" borderId="0" xfId="11" applyNumberFormat="1" applyFont="1" applyFill="1" applyBorder="1" applyAlignment="1">
      <alignment horizontal="right"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0" borderId="6" xfId="0" applyFont="1" applyFill="1" applyBorder="1" applyAlignment="1">
      <alignment horizontal="center" vertical="center" wrapText="1"/>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OUTROS_CUSTOS"/>
      <sheetName val="MAPA_7"/>
      <sheetName val="MAPA_9"/>
      <sheetName val="_Distribution_of_revenue"/>
      <sheetName val="Sonae´s_Group"/>
      <sheetName val="Tafisa´s_Group"/>
      <sheetName val="Suporte"/>
      <sheetName val="Aux_Data validation"/>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 val="OUTROS_CUSTOS13"/>
      <sheetName val="MAPA_713"/>
      <sheetName val="MAPA_913"/>
      <sheetName val="_Distribution_of_revenue13"/>
      <sheetName val="Sonae´s_Group13"/>
      <sheetName val="Tafisa´s_Group13"/>
      <sheetName val="Aux_Data_validation12"/>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 (actualizado)"/>
      <sheetName val="Invest. Original"/>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 val="BAL12_(actualizado)4"/>
      <sheetName val="Invest__Original4"/>
      <sheetName val="BAL12_(actualizado)5"/>
      <sheetName val="Invest__Original5"/>
      <sheetName val="BAL12_(actualizado)6"/>
      <sheetName val="Invest__Original6"/>
      <sheetName val="BAL12_(actualizado)12"/>
      <sheetName val="Invest__Original12"/>
      <sheetName val="BAL12_(actualizado)10"/>
      <sheetName val="Invest__Original10"/>
      <sheetName val="BAL12_(actualizado)8"/>
      <sheetName val="Invest__Original8"/>
      <sheetName val="BAL12_(actualizado)7"/>
      <sheetName val="Invest__Original7"/>
      <sheetName val="BAL12_(actualizado)9"/>
      <sheetName val="Invest__Original9"/>
      <sheetName val="BAL12_(actualizado)11"/>
      <sheetName val="Invest__Original11"/>
      <sheetName val="BAL12_(actualizado)13"/>
      <sheetName val="Invest__Origina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 Entry"/>
      <sheetName val="Graficos"/>
      <sheetName val="Balanço"/>
      <sheetName val="Resultados"/>
      <sheetName val="Resultados por CC"/>
      <sheetName val="Proveitos_cliente"/>
      <sheetName val="Recursos Humanos"/>
      <sheetName val="Balanço_Funcional"/>
      <sheetName val="CF_CV"/>
      <sheetName val="Tesouraria"/>
      <sheetName val="Posição_Bancos"/>
      <sheetName val="Fluxos de Caixa"/>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3"/>
      <sheetName val="Resultados_por_CC3"/>
      <sheetName val="Recursos_Humanos3"/>
      <sheetName val="Fluxos_de_Caixa3"/>
      <sheetName val="Data_Entry4"/>
      <sheetName val="Resultados_por_CC4"/>
      <sheetName val="Recursos_Humanos4"/>
      <sheetName val="Fluxos_de_Caixa4"/>
      <sheetName val="Data_Entry5"/>
      <sheetName val="Resultados_por_CC5"/>
      <sheetName val="Recursos_Humanos5"/>
      <sheetName val="Fluxos_de_Caixa5"/>
      <sheetName val="Data_Entry6"/>
      <sheetName val="Resultados_por_CC6"/>
      <sheetName val="Recursos_Humanos6"/>
      <sheetName val="Fluxos_de_Caixa6"/>
      <sheetName val="Data_Entry7"/>
      <sheetName val="Resultados_por_CC7"/>
      <sheetName val="Recursos_Humanos7"/>
      <sheetName val="Fluxos_de_Caixa7"/>
      <sheetName val="Data_Entry13"/>
      <sheetName val="Resultados_por_CC13"/>
      <sheetName val="Recursos_Humanos13"/>
      <sheetName val="Fluxos_de_Caixa13"/>
      <sheetName val="Data_Entry11"/>
      <sheetName val="Resultados_por_CC11"/>
      <sheetName val="Recursos_Humanos11"/>
      <sheetName val="Fluxos_de_Caixa11"/>
      <sheetName val="Data_Entry9"/>
      <sheetName val="Resultados_por_CC9"/>
      <sheetName val="Recursos_Humanos9"/>
      <sheetName val="Fluxos_de_Caixa9"/>
      <sheetName val="Data_Entry8"/>
      <sheetName val="Resultados_por_CC8"/>
      <sheetName val="Recursos_Humanos8"/>
      <sheetName val="Fluxos_de_Caixa8"/>
      <sheetName val="Data_Entry10"/>
      <sheetName val="Resultados_por_CC10"/>
      <sheetName val="Recursos_Humanos10"/>
      <sheetName val="Fluxos_de_Caixa10"/>
      <sheetName val="Data_Entry12"/>
      <sheetName val="Resultados_por_CC12"/>
      <sheetName val="Recursos_Humanos12"/>
      <sheetName val="Fluxos_de_Caixa12"/>
      <sheetName val="Data_Entry14"/>
      <sheetName val="Resultados_por_CC14"/>
      <sheetName val="Recursos_Humanos14"/>
      <sheetName val="Fluxos_de_Caix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cell r="F2"/>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cell r="F5"/>
          <cell r="G5" t="str">
            <v>n.a.</v>
          </cell>
        </row>
        <row r="6">
          <cell r="A6" t="str">
            <v>Aequitas</v>
          </cell>
          <cell r="B6" t="str">
            <v>Munich</v>
          </cell>
          <cell r="C6">
            <v>0</v>
          </cell>
          <cell r="D6">
            <v>42027</v>
          </cell>
          <cell r="E6"/>
          <cell r="F6"/>
          <cell r="G6" t="str">
            <v>n.a.</v>
          </cell>
        </row>
        <row r="7">
          <cell r="A7" t="str">
            <v>Aerion Fund Management</v>
          </cell>
          <cell r="B7" t="str">
            <v>London</v>
          </cell>
          <cell r="C7">
            <v>1</v>
          </cell>
          <cell r="D7" t="str">
            <v>JPMorgan ('15)</v>
          </cell>
          <cell r="E7"/>
          <cell r="F7"/>
          <cell r="G7" t="str">
            <v>n.a.</v>
          </cell>
        </row>
        <row r="8">
          <cell r="A8" t="str">
            <v>AFA</v>
          </cell>
          <cell r="B8" t="str">
            <v>Stockholm</v>
          </cell>
          <cell r="C8">
            <v>0</v>
          </cell>
          <cell r="D8">
            <v>42027</v>
          </cell>
          <cell r="E8"/>
          <cell r="F8"/>
          <cell r="G8" t="str">
            <v>n.a.</v>
          </cell>
        </row>
        <row r="9">
          <cell r="A9" t="str">
            <v>AGF</v>
          </cell>
          <cell r="B9" t="str">
            <v>Dublin</v>
          </cell>
          <cell r="C9">
            <v>0</v>
          </cell>
          <cell r="D9">
            <v>42027</v>
          </cell>
          <cell r="E9"/>
          <cell r="F9"/>
          <cell r="G9" t="str">
            <v>n.a.</v>
          </cell>
        </row>
        <row r="10">
          <cell r="A10" t="str">
            <v>Ahorro Corp</v>
          </cell>
          <cell r="B10" t="str">
            <v>Madrid</v>
          </cell>
          <cell r="C10">
            <v>0.249</v>
          </cell>
          <cell r="D10">
            <v>42027</v>
          </cell>
          <cell r="E10"/>
          <cell r="F10"/>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cell r="F18"/>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cell r="F20"/>
          <cell r="G20" t="str">
            <v>n.a.</v>
          </cell>
        </row>
        <row r="21">
          <cell r="A21" t="str">
            <v>AMF Pension</v>
          </cell>
          <cell r="B21" t="str">
            <v>Stockholm</v>
          </cell>
          <cell r="C21">
            <v>11.5</v>
          </cell>
          <cell r="D21">
            <v>42027</v>
          </cell>
          <cell r="E21"/>
          <cell r="F21"/>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cell r="F26"/>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cell r="F28"/>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cell r="F34"/>
          <cell r="G34" t="str">
            <v>n.a.</v>
          </cell>
        </row>
        <row r="35">
          <cell r="A35" t="str">
            <v>Ibercaja Gestión S.A.</v>
          </cell>
          <cell r="B35" t="str">
            <v>Madrid</v>
          </cell>
          <cell r="C35">
            <v>185.9</v>
          </cell>
          <cell r="D35" t="str">
            <v>http://www.investmenteurope.net/regions/spainportugal/invercaixa-gestion-ranks-first-august-flows/</v>
          </cell>
          <cell r="E35"/>
          <cell r="F35"/>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cell r="F39"/>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cell r="F42"/>
          <cell r="G42" t="str">
            <v>n.a.</v>
          </cell>
        </row>
        <row r="43">
          <cell r="A43" t="str">
            <v>AXA Framlington</v>
          </cell>
          <cell r="B43" t="str">
            <v>London</v>
          </cell>
          <cell r="C43">
            <v>12</v>
          </cell>
          <cell r="D43">
            <v>42027</v>
          </cell>
          <cell r="E43"/>
          <cell r="F43"/>
          <cell r="G43" t="str">
            <v>n.a.</v>
          </cell>
        </row>
        <row r="44">
          <cell r="A44" t="str">
            <v>AXA IM</v>
          </cell>
          <cell r="B44" t="str">
            <v>Paris</v>
          </cell>
          <cell r="C44">
            <v>27.6</v>
          </cell>
          <cell r="D44">
            <v>42027</v>
          </cell>
          <cell r="E44"/>
          <cell r="F44"/>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cell r="F46"/>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cell r="F55"/>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cell r="F63"/>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cell r="F73"/>
          <cell r="G73" t="str">
            <v>n.a.</v>
          </cell>
        </row>
        <row r="74">
          <cell r="A74" t="str">
            <v>Bayern Versicherung</v>
          </cell>
          <cell r="B74" t="str">
            <v>Munich</v>
          </cell>
          <cell r="C74">
            <v>0</v>
          </cell>
          <cell r="D74">
            <v>42027</v>
          </cell>
          <cell r="E74"/>
          <cell r="F74"/>
          <cell r="G74" t="str">
            <v>n.a.</v>
          </cell>
        </row>
        <row r="75">
          <cell r="A75" t="str">
            <v>BBVA AM (Banco Bilbao Vizcaya Agentaria)</v>
          </cell>
          <cell r="B75" t="str">
            <v>Madrid</v>
          </cell>
          <cell r="C75">
            <v>21.9</v>
          </cell>
          <cell r="D75">
            <v>42027</v>
          </cell>
          <cell r="E75"/>
          <cell r="F75"/>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cell r="F81"/>
          <cell r="G81" t="str">
            <v>n.a.</v>
          </cell>
        </row>
        <row r="82">
          <cell r="A82" t="str">
            <v>Bestinver</v>
          </cell>
          <cell r="B82" t="str">
            <v>Madrid</v>
          </cell>
          <cell r="C82">
            <v>5.5</v>
          </cell>
          <cell r="D82">
            <v>42027</v>
          </cell>
          <cell r="E82"/>
          <cell r="F82"/>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cell r="F87"/>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cell r="F93"/>
          <cell r="G93" t="str">
            <v>n.a.</v>
          </cell>
        </row>
        <row r="94">
          <cell r="A94" t="str">
            <v>BNP Paribas AM</v>
          </cell>
          <cell r="B94" t="str">
            <v>Paris</v>
          </cell>
          <cell r="C94">
            <v>4</v>
          </cell>
          <cell r="D94" t="str">
            <v>Call with Damien (6 Fev'14)</v>
          </cell>
          <cell r="E94"/>
          <cell r="F94"/>
          <cell r="G94" t="str">
            <v>n.a.</v>
          </cell>
        </row>
        <row r="95">
          <cell r="A95" t="str">
            <v>BNP Paribas Investment Partners</v>
          </cell>
          <cell r="B95" t="str">
            <v>Paris</v>
          </cell>
          <cell r="C95">
            <v>510</v>
          </cell>
          <cell r="D95" t="str">
            <v>UBS</v>
          </cell>
          <cell r="E95"/>
          <cell r="F95"/>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cell r="F98"/>
          <cell r="G98" t="str">
            <v>n.a.</v>
          </cell>
        </row>
        <row r="99">
          <cell r="A99" t="str">
            <v>Bordier</v>
          </cell>
          <cell r="B99" t="str">
            <v>Geneva</v>
          </cell>
          <cell r="C99">
            <v>0</v>
          </cell>
          <cell r="D99">
            <v>42027</v>
          </cell>
          <cell r="E99"/>
          <cell r="F99"/>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cell r="F103"/>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cell r="F105"/>
          <cell r="G105" t="str">
            <v>n.a.</v>
          </cell>
        </row>
        <row r="106">
          <cell r="A106" t="str">
            <v>Brummer Zenit</v>
          </cell>
          <cell r="B106" t="str">
            <v>London</v>
          </cell>
          <cell r="C106">
            <v>0</v>
          </cell>
          <cell r="D106">
            <v>42027</v>
          </cell>
          <cell r="E106"/>
          <cell r="F106"/>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cell r="F111"/>
          <cell r="G111" t="str">
            <v>n.a.</v>
          </cell>
        </row>
        <row r="112">
          <cell r="A112" t="str">
            <v>Candriam (fka Dexia)</v>
          </cell>
          <cell r="B112" t="str">
            <v>Brussels</v>
          </cell>
          <cell r="C112">
            <v>3.4</v>
          </cell>
          <cell r="D112">
            <v>42027</v>
          </cell>
          <cell r="E112"/>
          <cell r="F112"/>
          <cell r="G112" t="str">
            <v>n.a.</v>
          </cell>
        </row>
        <row r="113">
          <cell r="A113" t="str">
            <v>Financier de l’Echiquier</v>
          </cell>
          <cell r="B113" t="str">
            <v>Paris</v>
          </cell>
          <cell r="C113">
            <v>5.4640000000000004</v>
          </cell>
          <cell r="D113" t="str">
            <v>Website</v>
          </cell>
          <cell r="E113"/>
          <cell r="F113"/>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cell r="F118"/>
          <cell r="G118" t="str">
            <v>n.a.</v>
          </cell>
        </row>
        <row r="119">
          <cell r="A119" t="str">
            <v>Capital Research Global</v>
          </cell>
          <cell r="B119" t="str">
            <v>London</v>
          </cell>
          <cell r="C119">
            <v>0.44340000000000002</v>
          </cell>
          <cell r="D119">
            <v>42027</v>
          </cell>
          <cell r="E119"/>
          <cell r="F119"/>
          <cell r="G119" t="str">
            <v>n.a.</v>
          </cell>
        </row>
        <row r="120">
          <cell r="A120" t="str">
            <v>Capital Research World</v>
          </cell>
          <cell r="B120" t="str">
            <v>London</v>
          </cell>
          <cell r="C120">
            <v>0</v>
          </cell>
          <cell r="D120">
            <v>42027</v>
          </cell>
          <cell r="E120"/>
          <cell r="F120"/>
          <cell r="G120" t="str">
            <v>n.a.</v>
          </cell>
        </row>
        <row r="121">
          <cell r="A121" t="str">
            <v>Capital World Investors</v>
          </cell>
          <cell r="B121" t="str">
            <v>San Francisco</v>
          </cell>
          <cell r="C121">
            <v>0.36499999999999999</v>
          </cell>
          <cell r="D121" t="str">
            <v>J.P.Morgan</v>
          </cell>
          <cell r="E121"/>
          <cell r="F121"/>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cell r="F123"/>
          <cell r="G123" t="str">
            <v>n.a.</v>
          </cell>
        </row>
        <row r="124">
          <cell r="A124" t="str">
            <v>Carmignac Gestion</v>
          </cell>
          <cell r="B124" t="str">
            <v>London</v>
          </cell>
          <cell r="C124">
            <v>27.9</v>
          </cell>
          <cell r="D124">
            <v>42027</v>
          </cell>
          <cell r="E124"/>
          <cell r="F124"/>
          <cell r="G124" t="str">
            <v>n.a.</v>
          </cell>
        </row>
        <row r="125">
          <cell r="A125" t="str">
            <v>Carnegie</v>
          </cell>
          <cell r="B125" t="str">
            <v>Copenhagen</v>
          </cell>
          <cell r="C125">
            <v>0.92769999999999997</v>
          </cell>
          <cell r="D125">
            <v>42027</v>
          </cell>
          <cell r="E125"/>
          <cell r="F125"/>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cell r="F129"/>
          <cell r="G129" t="str">
            <v>n.a.</v>
          </cell>
        </row>
        <row r="130">
          <cell r="A130" t="str">
            <v>CDC</v>
          </cell>
          <cell r="B130" t="str">
            <v>Paris</v>
          </cell>
          <cell r="C130">
            <v>0</v>
          </cell>
          <cell r="D130">
            <v>42027</v>
          </cell>
          <cell r="E130"/>
          <cell r="F130"/>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cell r="F132"/>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cell r="F139"/>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cell r="F148"/>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cell r="F152"/>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cell r="F154"/>
          <cell r="G154" t="str">
            <v>n.a.</v>
          </cell>
        </row>
        <row r="155">
          <cell r="A155" t="str">
            <v>Delta Lloyd</v>
          </cell>
          <cell r="B155" t="str">
            <v>Amsterdam</v>
          </cell>
          <cell r="C155">
            <v>7.8</v>
          </cell>
          <cell r="D155">
            <v>42027</v>
          </cell>
          <cell r="E155"/>
          <cell r="F155"/>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cell r="F161"/>
          <cell r="G161" t="str">
            <v>n.a.</v>
          </cell>
        </row>
        <row r="162">
          <cell r="A162" t="str">
            <v>DnB NOR</v>
          </cell>
          <cell r="B162" t="str">
            <v>Oslo</v>
          </cell>
          <cell r="C162">
            <v>13.6</v>
          </cell>
          <cell r="D162">
            <v>42027</v>
          </cell>
          <cell r="E162"/>
          <cell r="F162"/>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cell r="F165"/>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cell r="F167"/>
          <cell r="G167" t="str">
            <v>n.a.</v>
          </cell>
        </row>
        <row r="168">
          <cell r="A168" t="str">
            <v>Egerton Capital</v>
          </cell>
          <cell r="B168" t="str">
            <v>London</v>
          </cell>
          <cell r="C168">
            <v>0</v>
          </cell>
          <cell r="D168">
            <v>42027</v>
          </cell>
          <cell r="E168"/>
          <cell r="F168"/>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cell r="F173"/>
          <cell r="G173" t="str">
            <v>n.a.</v>
          </cell>
        </row>
        <row r="174">
          <cell r="A174" t="str">
            <v>Exane</v>
          </cell>
          <cell r="B174" t="str">
            <v>Paris</v>
          </cell>
          <cell r="C174">
            <v>0</v>
          </cell>
          <cell r="D174">
            <v>42027</v>
          </cell>
          <cell r="E174"/>
          <cell r="F174"/>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cell r="F177"/>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cell r="F179"/>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cell r="F181"/>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cell r="F183"/>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cell r="F187"/>
          <cell r="G187" t="str">
            <v>n.a.</v>
          </cell>
        </row>
        <row r="188">
          <cell r="A188" t="str">
            <v>Franklin Equity Group</v>
          </cell>
          <cell r="B188" t="str">
            <v>London</v>
          </cell>
          <cell r="C188">
            <v>37.700000000000003</v>
          </cell>
          <cell r="D188">
            <v>42027</v>
          </cell>
          <cell r="E188"/>
          <cell r="F188"/>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cell r="F190"/>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cell r="F192"/>
          <cell r="G192" t="str">
            <v>n.a.</v>
          </cell>
        </row>
        <row r="193">
          <cell r="A193" t="str">
            <v>Generali</v>
          </cell>
          <cell r="B193" t="str">
            <v>Milan</v>
          </cell>
          <cell r="C193">
            <v>0</v>
          </cell>
          <cell r="D193">
            <v>42027</v>
          </cell>
          <cell r="E193"/>
          <cell r="F193"/>
          <cell r="G193" t="str">
            <v>n.a.</v>
          </cell>
        </row>
        <row r="194">
          <cell r="A194" t="str">
            <v>Generali Investments Europe</v>
          </cell>
          <cell r="B194" t="str">
            <v>Paris</v>
          </cell>
          <cell r="C194">
            <v>2.8290000000000002</v>
          </cell>
          <cell r="D194" t="str">
            <v>BESI ('15)</v>
          </cell>
          <cell r="E194"/>
          <cell r="F194"/>
          <cell r="G194" t="str">
            <v>n.a.</v>
          </cell>
        </row>
        <row r="195">
          <cell r="A195" t="str">
            <v>Gesbankinter</v>
          </cell>
          <cell r="B195" t="str">
            <v>Madrid</v>
          </cell>
          <cell r="C195">
            <v>0</v>
          </cell>
          <cell r="D195">
            <v>42027</v>
          </cell>
          <cell r="E195"/>
          <cell r="F195"/>
          <cell r="G195" t="str">
            <v>n.a.</v>
          </cell>
        </row>
        <row r="196">
          <cell r="A196" t="str">
            <v>Gestielle</v>
          </cell>
          <cell r="B196" t="str">
            <v>Milan</v>
          </cell>
          <cell r="C196">
            <v>22.6</v>
          </cell>
          <cell r="D196">
            <v>42027</v>
          </cell>
          <cell r="E196"/>
          <cell r="F196"/>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cell r="F202"/>
          <cell r="G202" t="str">
            <v>n.a.</v>
          </cell>
        </row>
        <row r="203">
          <cell r="A203" t="str">
            <v>Groupama</v>
          </cell>
          <cell r="B203" t="str">
            <v>Paris</v>
          </cell>
          <cell r="C203">
            <v>3.4</v>
          </cell>
          <cell r="D203">
            <v>42027</v>
          </cell>
          <cell r="E203"/>
          <cell r="F203"/>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cell r="F208"/>
          <cell r="G208" t="str">
            <v>n.a.</v>
          </cell>
        </row>
        <row r="209">
          <cell r="A209" t="str">
            <v>Hauk Aufhaeuser</v>
          </cell>
          <cell r="B209" t="str">
            <v>Munich</v>
          </cell>
          <cell r="C209">
            <v>0</v>
          </cell>
          <cell r="D209">
            <v>42027</v>
          </cell>
          <cell r="E209"/>
          <cell r="F209"/>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cell r="F216"/>
          <cell r="G216" t="str">
            <v>n.a.</v>
          </cell>
        </row>
        <row r="217">
          <cell r="A217" t="str">
            <v>IG</v>
          </cell>
          <cell r="B217" t="str">
            <v>Dublin</v>
          </cell>
          <cell r="C217">
            <v>0</v>
          </cell>
          <cell r="D217">
            <v>42027</v>
          </cell>
          <cell r="E217"/>
          <cell r="F217"/>
          <cell r="G217" t="str">
            <v>n.a.</v>
          </cell>
        </row>
        <row r="218">
          <cell r="A218" t="str">
            <v>Ignis Asset Mgmt</v>
          </cell>
          <cell r="B218" t="str">
            <v>London</v>
          </cell>
          <cell r="C218">
            <v>10.3</v>
          </cell>
          <cell r="D218">
            <v>42027</v>
          </cell>
          <cell r="E218"/>
          <cell r="F218"/>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cell r="F220"/>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cell r="F223"/>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cell r="F227"/>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cell r="F229"/>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cell r="F234"/>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cell r="F236"/>
          <cell r="G236" t="str">
            <v>n.a.</v>
          </cell>
        </row>
        <row r="237">
          <cell r="A237" t="str">
            <v>Jupiter Asset Mgmt</v>
          </cell>
          <cell r="B237" t="str">
            <v>London</v>
          </cell>
          <cell r="C237">
            <v>25.1</v>
          </cell>
          <cell r="D237" t="str">
            <v>JPMorgan ('15)</v>
          </cell>
          <cell r="E237"/>
          <cell r="F237"/>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cell r="F243"/>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cell r="F246"/>
          <cell r="G246" t="str">
            <v>n.a.</v>
          </cell>
        </row>
        <row r="247">
          <cell r="A247" t="str">
            <v>Kynikos Associates</v>
          </cell>
          <cell r="B247" t="str">
            <v>London</v>
          </cell>
          <cell r="C247">
            <v>0.186</v>
          </cell>
          <cell r="D247">
            <v>42031</v>
          </cell>
          <cell r="E247"/>
          <cell r="F247"/>
          <cell r="G247" t="str">
            <v>n.a.</v>
          </cell>
        </row>
        <row r="248">
          <cell r="A248" t="str">
            <v>La Banque Postale</v>
          </cell>
          <cell r="B248" t="str">
            <v>Paris</v>
          </cell>
          <cell r="C248">
            <v>0</v>
          </cell>
          <cell r="D248">
            <v>42027</v>
          </cell>
          <cell r="E248"/>
          <cell r="F248"/>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cell r="F255"/>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cell r="F258"/>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cell r="F261"/>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cell r="F264"/>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cell r="F268"/>
          <cell r="G268" t="str">
            <v>n.a.</v>
          </cell>
        </row>
        <row r="269">
          <cell r="A269" t="str">
            <v>Mandatum</v>
          </cell>
          <cell r="B269" t="str">
            <v>Helsinki</v>
          </cell>
          <cell r="C269">
            <v>0</v>
          </cell>
          <cell r="D269">
            <v>42027</v>
          </cell>
          <cell r="E269"/>
          <cell r="F269"/>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cell r="F271"/>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cell r="F274"/>
          <cell r="G274" t="str">
            <v>n.a.</v>
          </cell>
        </row>
        <row r="275">
          <cell r="A275" t="str">
            <v>Mediobanca</v>
          </cell>
          <cell r="B275" t="str">
            <v>Milan</v>
          </cell>
          <cell r="C275">
            <v>4.5</v>
          </cell>
          <cell r="D275">
            <v>42027</v>
          </cell>
          <cell r="E275"/>
          <cell r="F275"/>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cell r="F280"/>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cell r="F282"/>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cell r="F284"/>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cell r="F287"/>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cell r="F291"/>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cell r="F296"/>
          <cell r="G296" t="str">
            <v>n.a.</v>
          </cell>
        </row>
        <row r="297">
          <cell r="A297" t="str">
            <v>Nordea</v>
          </cell>
          <cell r="B297" t="str">
            <v>Stockholm</v>
          </cell>
          <cell r="C297">
            <v>74.7</v>
          </cell>
          <cell r="D297">
            <v>42027</v>
          </cell>
          <cell r="E297"/>
          <cell r="F297"/>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cell r="F300"/>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cell r="F302"/>
          <cell r="G302" t="str">
            <v>n.a.</v>
          </cell>
        </row>
        <row r="303">
          <cell r="A303" t="str">
            <v>Odey Asset Mgmt</v>
          </cell>
          <cell r="B303" t="str">
            <v>London</v>
          </cell>
          <cell r="C303">
            <v>6.7</v>
          </cell>
          <cell r="D303">
            <v>42031</v>
          </cell>
          <cell r="E303"/>
          <cell r="F303"/>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cell r="F309"/>
          <cell r="G309" t="str">
            <v>n.a.</v>
          </cell>
        </row>
        <row r="310">
          <cell r="A310" t="str">
            <v>Petercam</v>
          </cell>
          <cell r="B310" t="str">
            <v>Brussels</v>
          </cell>
          <cell r="C310">
            <v>3.9</v>
          </cell>
          <cell r="D310">
            <v>42027</v>
          </cell>
          <cell r="E310"/>
          <cell r="F310"/>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cell r="F313"/>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cell r="F317"/>
          <cell r="G317" t="str">
            <v>n.a.</v>
          </cell>
        </row>
        <row r="318">
          <cell r="A318" t="str">
            <v>Sierra Global Management</v>
          </cell>
          <cell r="B318" t="str">
            <v>New York</v>
          </cell>
          <cell r="C318">
            <v>0.51800000000000002</v>
          </cell>
          <cell r="D318" t="str">
            <v>http://investment-advisors.credio.com/l/39350/Sierra-Global-Management-LLC</v>
          </cell>
          <cell r="E318"/>
          <cell r="F318"/>
          <cell r="G318" t="str">
            <v>n.a.</v>
          </cell>
        </row>
        <row r="319">
          <cell r="A319" t="str">
            <v>Pioneer</v>
          </cell>
          <cell r="B319" t="str">
            <v>Dublin</v>
          </cell>
          <cell r="C319">
            <v>0</v>
          </cell>
          <cell r="D319">
            <v>42027</v>
          </cell>
          <cell r="E319"/>
          <cell r="F319"/>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cell r="F325"/>
          <cell r="G325" t="str">
            <v>n.a.</v>
          </cell>
        </row>
        <row r="326">
          <cell r="A326" t="str">
            <v>Pyralina Investments (UK) Ltd</v>
          </cell>
          <cell r="B326" t="str">
            <v>London</v>
          </cell>
          <cell r="C326">
            <v>0</v>
          </cell>
          <cell r="D326">
            <v>0</v>
          </cell>
          <cell r="E326"/>
          <cell r="F326"/>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cell r="F329"/>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cell r="F332"/>
          <cell r="G332" t="str">
            <v>n.a.</v>
          </cell>
        </row>
        <row r="333">
          <cell r="A333" t="str">
            <v>Prima SGR</v>
          </cell>
          <cell r="B333" t="str">
            <v>Milan</v>
          </cell>
          <cell r="C333">
            <v>0</v>
          </cell>
          <cell r="D333">
            <v>42027</v>
          </cell>
          <cell r="E333"/>
          <cell r="F333"/>
          <cell r="G333" t="str">
            <v>n.a.</v>
          </cell>
        </row>
        <row r="334">
          <cell r="A334" t="str">
            <v>Principal Global Investors</v>
          </cell>
          <cell r="B334" t="str">
            <v>London</v>
          </cell>
          <cell r="C334">
            <v>0.51</v>
          </cell>
          <cell r="D334">
            <v>42031</v>
          </cell>
          <cell r="E334"/>
          <cell r="F334"/>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cell r="F338"/>
          <cell r="G338" t="str">
            <v>n.a.</v>
          </cell>
        </row>
        <row r="339">
          <cell r="A339" t="str">
            <v>Pyramis Global Investors</v>
          </cell>
          <cell r="B339" t="str">
            <v>London</v>
          </cell>
          <cell r="C339">
            <v>0</v>
          </cell>
          <cell r="E339"/>
          <cell r="F339"/>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cell r="F347"/>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cell r="F350"/>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cell r="F353"/>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cell r="F356"/>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cell r="F362"/>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cell r="F365"/>
          <cell r="G365" t="str">
            <v>n.a.</v>
          </cell>
        </row>
        <row r="366">
          <cell r="A366" t="str">
            <v>Seamor</v>
          </cell>
          <cell r="B366" t="str">
            <v>The Hangue</v>
          </cell>
          <cell r="C366">
            <v>0</v>
          </cell>
          <cell r="D366">
            <v>42027</v>
          </cell>
          <cell r="E366"/>
          <cell r="F366"/>
          <cell r="G366" t="str">
            <v>n.a.</v>
          </cell>
        </row>
        <row r="367">
          <cell r="A367" t="str">
            <v>SEB</v>
          </cell>
          <cell r="B367" t="str">
            <v>Stockholm</v>
          </cell>
          <cell r="C367">
            <v>10.6</v>
          </cell>
          <cell r="D367">
            <v>42027</v>
          </cell>
          <cell r="E367"/>
          <cell r="F367"/>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cell r="F371"/>
          <cell r="G371" t="str">
            <v>n.a.</v>
          </cell>
        </row>
        <row r="372">
          <cell r="A372" t="str">
            <v>SNS</v>
          </cell>
          <cell r="B372" t="str">
            <v>Utrecht</v>
          </cell>
          <cell r="C372">
            <v>0</v>
          </cell>
          <cell r="D372">
            <v>42027</v>
          </cell>
          <cell r="E372"/>
          <cell r="F372"/>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cell r="F381"/>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cell r="F383"/>
          <cell r="G383" t="str">
            <v>n.a.</v>
          </cell>
        </row>
        <row r="384">
          <cell r="A384" t="str">
            <v>Swiss &amp; Global</v>
          </cell>
          <cell r="B384" t="str">
            <v>Zurich</v>
          </cell>
          <cell r="C384">
            <v>0</v>
          </cell>
          <cell r="D384">
            <v>42027</v>
          </cell>
          <cell r="E384"/>
          <cell r="F384"/>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cell r="F388"/>
          <cell r="G388" t="str">
            <v>n.a.</v>
          </cell>
        </row>
        <row r="389">
          <cell r="A389" t="str">
            <v>Tapiola</v>
          </cell>
          <cell r="B389" t="str">
            <v>Helsinki</v>
          </cell>
          <cell r="C389">
            <v>1</v>
          </cell>
          <cell r="D389">
            <v>42027</v>
          </cell>
          <cell r="E389"/>
          <cell r="F389"/>
          <cell r="G389" t="str">
            <v>n.a.</v>
          </cell>
        </row>
        <row r="390">
          <cell r="A390" t="str">
            <v>TCI The Childrens Investment Fund</v>
          </cell>
          <cell r="B390" t="str">
            <v>London</v>
          </cell>
          <cell r="C390">
            <v>0</v>
          </cell>
          <cell r="E390"/>
          <cell r="F390"/>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cell r="F392"/>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cell r="F401"/>
          <cell r="G401" t="str">
            <v>n.a.</v>
          </cell>
        </row>
        <row r="402">
          <cell r="A402" t="str">
            <v>UBI Pramerica</v>
          </cell>
          <cell r="B402" t="str">
            <v>Milan</v>
          </cell>
          <cell r="C402">
            <v>2.2000000000000002</v>
          </cell>
          <cell r="D402">
            <v>42027</v>
          </cell>
          <cell r="E402"/>
          <cell r="F402"/>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cell r="F405"/>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cell r="F410"/>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cell r="F415"/>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cell r="F417"/>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cell r="F419"/>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cell r="F426"/>
          <cell r="G426" t="str">
            <v>n.a.</v>
          </cell>
        </row>
        <row r="427">
          <cell r="A427" t="str">
            <v>Zürich Insurance Company</v>
          </cell>
          <cell r="C427">
            <v>0</v>
          </cell>
          <cell r="D427">
            <v>42027</v>
          </cell>
          <cell r="E427" t="str">
            <v>Investor</v>
          </cell>
          <cell r="F427">
            <v>207000</v>
          </cell>
          <cell r="G427">
            <v>87</v>
          </cell>
        </row>
        <row r="428">
          <cell r="A428" t="str">
            <v>BAML</v>
          </cell>
          <cell r="E428"/>
          <cell r="F428"/>
          <cell r="G428" t="str">
            <v>n.a.</v>
          </cell>
        </row>
        <row r="429">
          <cell r="A429" t="str">
            <v>BES Pension Fund</v>
          </cell>
          <cell r="E429"/>
          <cell r="F429"/>
          <cell r="G429" t="str">
            <v>n.a.</v>
          </cell>
        </row>
        <row r="430">
          <cell r="A430" t="str">
            <v>Caja de Ingenieros</v>
          </cell>
          <cell r="E430"/>
          <cell r="F430"/>
          <cell r="G430" t="str">
            <v>n.a.</v>
          </cell>
        </row>
        <row r="431">
          <cell r="A431" t="str">
            <v>Investec Bank plc</v>
          </cell>
          <cell r="E431"/>
          <cell r="F431"/>
          <cell r="G431" t="str">
            <v>n.a.</v>
          </cell>
        </row>
        <row r="432">
          <cell r="A432" t="str">
            <v>Santander Global Banking &amp; Markets</v>
          </cell>
          <cell r="E432"/>
          <cell r="F432"/>
          <cell r="G432" t="str">
            <v>n.a.</v>
          </cell>
        </row>
        <row r="433">
          <cell r="A433" t="str">
            <v>Torreal</v>
          </cell>
          <cell r="B433" t="str">
            <v>Madrid</v>
          </cell>
          <cell r="E433"/>
          <cell r="F433"/>
          <cell r="G433" t="str">
            <v>n.a.</v>
          </cell>
        </row>
        <row r="434">
          <cell r="A434" t="str">
            <v>Valentum</v>
          </cell>
          <cell r="B434" t="str">
            <v>Madrid</v>
          </cell>
          <cell r="D434" t="str">
            <v>http://www.valentum.es/</v>
          </cell>
          <cell r="E434"/>
          <cell r="F434"/>
          <cell r="G434" t="str">
            <v>n.a.</v>
          </cell>
        </row>
        <row r="435">
          <cell r="A435" t="str">
            <v>Adelphi Capital LLP</v>
          </cell>
          <cell r="B435" t="str">
            <v>London</v>
          </cell>
          <cell r="C435">
            <v>0.48</v>
          </cell>
          <cell r="D435" t="str">
            <v>JPMorgan ('15)</v>
          </cell>
          <cell r="E435"/>
          <cell r="F435"/>
          <cell r="G435" t="str">
            <v>n.a.</v>
          </cell>
        </row>
        <row r="436">
          <cell r="A436" t="str">
            <v>Limmat Capital Asset Management</v>
          </cell>
          <cell r="B436" t="str">
            <v>Zurich</v>
          </cell>
          <cell r="C436">
            <v>5.2999999999999999E-2</v>
          </cell>
          <cell r="D436" t="str">
            <v>Berenberg (Mar'15)</v>
          </cell>
          <cell r="E436"/>
          <cell r="F436"/>
          <cell r="G436" t="str">
            <v>n.a.</v>
          </cell>
        </row>
        <row r="437">
          <cell r="A437" t="str">
            <v>Pascal Investment Advisers S.A.</v>
          </cell>
          <cell r="B437" t="str">
            <v>Geneva</v>
          </cell>
          <cell r="D437" t="str">
            <v>Berenberg (Mar'15)</v>
          </cell>
          <cell r="E437"/>
          <cell r="F437"/>
          <cell r="G437" t="str">
            <v>n.a.</v>
          </cell>
        </row>
        <row r="438">
          <cell r="A438" t="str">
            <v>Verrazzano Capital SAS</v>
          </cell>
          <cell r="B438" t="str">
            <v>Paris</v>
          </cell>
          <cell r="C438">
            <v>0.124</v>
          </cell>
          <cell r="D438" t="str">
            <v>BESI ('15)</v>
          </cell>
          <cell r="E438"/>
          <cell r="F438"/>
          <cell r="G438" t="str">
            <v>n.a.</v>
          </cell>
        </row>
        <row r="439">
          <cell r="A439" t="str">
            <v>CMI France S.A.</v>
          </cell>
          <cell r="B439" t="str">
            <v>Paris</v>
          </cell>
          <cell r="E439"/>
          <cell r="F439"/>
          <cell r="G439" t="str">
            <v>n.a.</v>
          </cell>
        </row>
        <row r="440">
          <cell r="A440" t="str">
            <v>Caxton Europe LLP</v>
          </cell>
          <cell r="B440" t="str">
            <v>London</v>
          </cell>
          <cell r="E440"/>
          <cell r="F440"/>
          <cell r="G440" t="str">
            <v>n.a.</v>
          </cell>
        </row>
        <row r="441">
          <cell r="A441" t="str">
            <v>Argos Investment Managers S.A.</v>
          </cell>
          <cell r="B441" t="str">
            <v>Geneva</v>
          </cell>
          <cell r="C441">
            <v>0.214</v>
          </cell>
          <cell r="D441" t="str">
            <v>Berenberg (Mar'15)</v>
          </cell>
          <cell r="E441"/>
          <cell r="F441"/>
          <cell r="G441" t="str">
            <v>n.a.</v>
          </cell>
        </row>
        <row r="442">
          <cell r="A442" t="str">
            <v>Montanaro Asset Management</v>
          </cell>
          <cell r="B442" t="str">
            <v>London</v>
          </cell>
          <cell r="C442">
            <v>3</v>
          </cell>
          <cell r="D442" t="str">
            <v>Website</v>
          </cell>
          <cell r="E442"/>
          <cell r="F442"/>
          <cell r="G442" t="str">
            <v>n.a.</v>
          </cell>
        </row>
        <row r="443">
          <cell r="A443" t="str">
            <v>Fundação Champalimaud</v>
          </cell>
          <cell r="B443" t="str">
            <v>Lisbon</v>
          </cell>
          <cell r="E443"/>
          <cell r="F443"/>
          <cell r="G443" t="str">
            <v>n.a.</v>
          </cell>
        </row>
        <row r="444">
          <cell r="A444" t="str">
            <v>One Investments</v>
          </cell>
          <cell r="B444" t="str">
            <v>Switzerland</v>
          </cell>
          <cell r="C444">
            <v>1</v>
          </cell>
          <cell r="E444"/>
          <cell r="F444"/>
          <cell r="G444" t="str">
            <v>n.a.</v>
          </cell>
        </row>
        <row r="445">
          <cell r="A445" t="str">
            <v>McInroy and Wood</v>
          </cell>
          <cell r="B445" t="str">
            <v>London and Haddington</v>
          </cell>
          <cell r="C445">
            <v>1.1000000000000001</v>
          </cell>
          <cell r="D445" t="str">
            <v>http://www.pamonline.com/asp/front/pam_kcd.asp?id=821&amp;AY_YEAR=&amp;strFrom=</v>
          </cell>
          <cell r="E445"/>
          <cell r="F445"/>
          <cell r="G445" t="str">
            <v>n.a.</v>
          </cell>
        </row>
        <row r="446">
          <cell r="E446"/>
          <cell r="F446"/>
          <cell r="G446" t="str">
            <v>n.a.</v>
          </cell>
        </row>
        <row r="447">
          <cell r="E447"/>
          <cell r="F447"/>
          <cell r="G447" t="str">
            <v>n.a.</v>
          </cell>
        </row>
        <row r="448">
          <cell r="E448"/>
          <cell r="F448"/>
          <cell r="G448" t="str">
            <v>n.a.</v>
          </cell>
        </row>
        <row r="449">
          <cell r="E449"/>
          <cell r="F449"/>
          <cell r="G449" t="str">
            <v>n.a.</v>
          </cell>
        </row>
        <row r="450">
          <cell r="E450"/>
          <cell r="F450"/>
          <cell r="G450" t="str">
            <v>n.a.</v>
          </cell>
        </row>
        <row r="451">
          <cell r="E451"/>
          <cell r="F451"/>
          <cell r="G451" t="str">
            <v>n.a.</v>
          </cell>
        </row>
        <row r="452">
          <cell r="E452"/>
          <cell r="F452"/>
          <cell r="G452" t="str">
            <v>n.a.</v>
          </cell>
        </row>
        <row r="453">
          <cell r="E453"/>
          <cell r="F453"/>
          <cell r="G453" t="str">
            <v>n.a.</v>
          </cell>
        </row>
        <row r="454">
          <cell r="E454"/>
          <cell r="F454"/>
          <cell r="G454" t="str">
            <v>n.a.</v>
          </cell>
        </row>
        <row r="455">
          <cell r="E455"/>
          <cell r="F455"/>
          <cell r="G455" t="str">
            <v>n.a.</v>
          </cell>
        </row>
        <row r="456">
          <cell r="E456"/>
          <cell r="F456"/>
          <cell r="G456" t="str">
            <v>n.a.</v>
          </cell>
        </row>
        <row r="457">
          <cell r="E457"/>
          <cell r="F457"/>
          <cell r="G457" t="str">
            <v>n.a.</v>
          </cell>
        </row>
        <row r="458">
          <cell r="E458"/>
          <cell r="F458"/>
          <cell r="G458" t="str">
            <v>n.a.</v>
          </cell>
        </row>
        <row r="459">
          <cell r="E459"/>
          <cell r="F459"/>
          <cell r="G459" t="str">
            <v>n.a.</v>
          </cell>
        </row>
        <row r="460">
          <cell r="E460"/>
          <cell r="F460"/>
          <cell r="G460" t="str">
            <v>n.a.</v>
          </cell>
        </row>
        <row r="461">
          <cell r="E461"/>
          <cell r="F461"/>
          <cell r="G461" t="str">
            <v>n.a.</v>
          </cell>
        </row>
        <row r="462">
          <cell r="E462"/>
          <cell r="F462"/>
          <cell r="G462" t="str">
            <v>n.a.</v>
          </cell>
        </row>
        <row r="463">
          <cell r="E463"/>
          <cell r="F463"/>
          <cell r="G463" t="str">
            <v>n.a.</v>
          </cell>
        </row>
        <row r="464">
          <cell r="E464"/>
          <cell r="F464"/>
          <cell r="G464" t="str">
            <v>n.a.</v>
          </cell>
        </row>
        <row r="465">
          <cell r="E465"/>
          <cell r="F465"/>
          <cell r="G465" t="str">
            <v>n.a.</v>
          </cell>
        </row>
        <row r="466">
          <cell r="E466"/>
          <cell r="F466"/>
          <cell r="G466" t="str">
            <v>n.a.</v>
          </cell>
        </row>
        <row r="467">
          <cell r="E467"/>
          <cell r="F467"/>
          <cell r="G467" t="str">
            <v>n.a.</v>
          </cell>
        </row>
        <row r="468">
          <cell r="E468"/>
          <cell r="F468"/>
          <cell r="G468" t="str">
            <v>n.a.</v>
          </cell>
        </row>
        <row r="469">
          <cell r="E469"/>
          <cell r="F469"/>
          <cell r="G469" t="str">
            <v>n.a.</v>
          </cell>
        </row>
        <row r="470">
          <cell r="E470"/>
          <cell r="F470"/>
          <cell r="G470" t="str">
            <v>n.a.</v>
          </cell>
        </row>
        <row r="471">
          <cell r="E471"/>
          <cell r="F471"/>
          <cell r="G471" t="str">
            <v>n.a.</v>
          </cell>
        </row>
        <row r="472">
          <cell r="E472"/>
          <cell r="F472"/>
          <cell r="G472" t="str">
            <v>n.a.</v>
          </cell>
        </row>
        <row r="473">
          <cell r="E473"/>
          <cell r="F473"/>
          <cell r="G473" t="str">
            <v>n.a.</v>
          </cell>
        </row>
        <row r="474">
          <cell r="E474"/>
          <cell r="F474"/>
          <cell r="G474" t="str">
            <v>n.a.</v>
          </cell>
        </row>
        <row r="475">
          <cell r="E475"/>
          <cell r="F475"/>
          <cell r="G475" t="str">
            <v>n.a.</v>
          </cell>
        </row>
        <row r="476">
          <cell r="E476"/>
          <cell r="F476"/>
          <cell r="G476" t="str">
            <v>n.a.</v>
          </cell>
        </row>
        <row r="477">
          <cell r="E477"/>
          <cell r="F477"/>
          <cell r="G477" t="str">
            <v>n.a.</v>
          </cell>
        </row>
        <row r="478">
          <cell r="E478"/>
          <cell r="F478"/>
          <cell r="G478" t="str">
            <v>n.a.</v>
          </cell>
        </row>
        <row r="479">
          <cell r="E479"/>
          <cell r="F479"/>
          <cell r="G479" t="str">
            <v>n.a.</v>
          </cell>
        </row>
        <row r="480">
          <cell r="E480"/>
          <cell r="F480"/>
          <cell r="G480" t="str">
            <v>n.a.</v>
          </cell>
        </row>
        <row r="481">
          <cell r="E481"/>
          <cell r="F481"/>
          <cell r="G481" t="str">
            <v>n.a.</v>
          </cell>
        </row>
        <row r="482">
          <cell r="E482"/>
          <cell r="F482"/>
          <cell r="G482" t="str">
            <v>n.a.</v>
          </cell>
        </row>
        <row r="483">
          <cell r="E483"/>
          <cell r="F483"/>
          <cell r="G483" t="str">
            <v>n.a.</v>
          </cell>
        </row>
        <row r="484">
          <cell r="E484"/>
          <cell r="F484"/>
          <cell r="G484" t="str">
            <v>n.a.</v>
          </cell>
        </row>
        <row r="485">
          <cell r="E485"/>
          <cell r="F485"/>
          <cell r="G485" t="str">
            <v>n.a.</v>
          </cell>
        </row>
        <row r="486">
          <cell r="E486"/>
          <cell r="F486"/>
          <cell r="G486" t="str">
            <v>n.a.</v>
          </cell>
        </row>
        <row r="487">
          <cell r="E487"/>
          <cell r="F487"/>
          <cell r="G487" t="str">
            <v>n.a.</v>
          </cell>
        </row>
        <row r="488">
          <cell r="E488"/>
          <cell r="F488"/>
          <cell r="G488" t="str">
            <v>n.a.</v>
          </cell>
        </row>
        <row r="489">
          <cell r="E489"/>
          <cell r="F489"/>
          <cell r="G489" t="str">
            <v>n.a.</v>
          </cell>
        </row>
        <row r="490">
          <cell r="E490"/>
          <cell r="F490"/>
          <cell r="G490" t="str">
            <v>n.a.</v>
          </cell>
        </row>
        <row r="491">
          <cell r="E491"/>
          <cell r="F491"/>
          <cell r="G491" t="str">
            <v>n.a.</v>
          </cell>
        </row>
        <row r="492">
          <cell r="E492"/>
          <cell r="F492"/>
          <cell r="G492" t="str">
            <v>n.a.</v>
          </cell>
        </row>
        <row r="493">
          <cell r="E493"/>
          <cell r="F493"/>
          <cell r="G493" t="str">
            <v>n.a.</v>
          </cell>
        </row>
        <row r="494">
          <cell r="E494"/>
          <cell r="F494"/>
          <cell r="G494" t="str">
            <v>n.a.</v>
          </cell>
        </row>
        <row r="495">
          <cell r="E495"/>
          <cell r="F495"/>
          <cell r="G495" t="str">
            <v>n.a.</v>
          </cell>
        </row>
        <row r="496">
          <cell r="E496"/>
          <cell r="F496"/>
          <cell r="G496" t="str">
            <v>n.a.</v>
          </cell>
        </row>
        <row r="497">
          <cell r="E497"/>
          <cell r="F497"/>
          <cell r="G497" t="str">
            <v>n.a.</v>
          </cell>
        </row>
        <row r="498">
          <cell r="E498"/>
          <cell r="F498"/>
          <cell r="G498" t="str">
            <v>n.a.</v>
          </cell>
        </row>
        <row r="499">
          <cell r="E499"/>
          <cell r="F499"/>
          <cell r="G499" t="str">
            <v>n.a.</v>
          </cell>
        </row>
        <row r="500">
          <cell r="E500"/>
          <cell r="F500"/>
          <cell r="G500" t="str">
            <v>n.a.</v>
          </cell>
        </row>
        <row r="501">
          <cell r="E501"/>
          <cell r="F501"/>
          <cell r="G501" t="str">
            <v>n.a.</v>
          </cell>
        </row>
        <row r="502">
          <cell r="E502"/>
          <cell r="F502"/>
          <cell r="G502" t="str">
            <v>n.a.</v>
          </cell>
        </row>
        <row r="503">
          <cell r="E503"/>
          <cell r="F503"/>
          <cell r="G503" t="str">
            <v>n.a.</v>
          </cell>
        </row>
        <row r="504">
          <cell r="E504"/>
          <cell r="F504"/>
          <cell r="G504" t="str">
            <v>n.a.</v>
          </cell>
        </row>
        <row r="505">
          <cell r="E505"/>
          <cell r="F505"/>
          <cell r="G505" t="str">
            <v>n.a.</v>
          </cell>
        </row>
        <row r="506">
          <cell r="E506"/>
          <cell r="F506"/>
          <cell r="G506" t="str">
            <v>n.a.</v>
          </cell>
        </row>
        <row r="507">
          <cell r="E507"/>
          <cell r="F507"/>
          <cell r="G507" t="str">
            <v>n.a.</v>
          </cell>
        </row>
        <row r="508">
          <cell r="E508"/>
          <cell r="F508"/>
          <cell r="G508" t="str">
            <v>n.a.</v>
          </cell>
        </row>
        <row r="509">
          <cell r="E509"/>
          <cell r="F509"/>
          <cell r="G509" t="str">
            <v>n.a.</v>
          </cell>
        </row>
        <row r="510">
          <cell r="E510"/>
          <cell r="F510"/>
          <cell r="G510" t="str">
            <v>n.a.</v>
          </cell>
        </row>
        <row r="511">
          <cell r="E511"/>
          <cell r="F511"/>
          <cell r="G511" t="str">
            <v>n.a.</v>
          </cell>
        </row>
        <row r="512">
          <cell r="E512"/>
          <cell r="F512"/>
          <cell r="G512" t="str">
            <v>n.a.</v>
          </cell>
        </row>
        <row r="513">
          <cell r="E513"/>
          <cell r="F513"/>
          <cell r="G513" t="str">
            <v>n.a.</v>
          </cell>
        </row>
        <row r="514">
          <cell r="E514"/>
          <cell r="F514"/>
          <cell r="G514" t="str">
            <v>n.a.</v>
          </cell>
        </row>
        <row r="515">
          <cell r="E515"/>
          <cell r="F515"/>
          <cell r="G515" t="str">
            <v>n.a.</v>
          </cell>
        </row>
        <row r="516">
          <cell r="E516"/>
          <cell r="F516"/>
          <cell r="G516" t="str">
            <v>n.a.</v>
          </cell>
        </row>
        <row r="517">
          <cell r="E517"/>
          <cell r="F517"/>
          <cell r="G517" t="str">
            <v>n.a.</v>
          </cell>
        </row>
        <row r="518">
          <cell r="E518"/>
          <cell r="F518"/>
          <cell r="G518" t="str">
            <v>n.a.</v>
          </cell>
        </row>
        <row r="519">
          <cell r="E519"/>
          <cell r="F519"/>
          <cell r="G519" t="str">
            <v>n.a.</v>
          </cell>
        </row>
        <row r="520">
          <cell r="E520"/>
          <cell r="F520"/>
          <cell r="G520" t="str">
            <v>n.a.</v>
          </cell>
        </row>
        <row r="521">
          <cell r="E521"/>
          <cell r="F521"/>
          <cell r="G521" t="str">
            <v>n.a.</v>
          </cell>
        </row>
        <row r="522">
          <cell r="E522"/>
          <cell r="F522"/>
          <cell r="G522" t="str">
            <v>n.a.</v>
          </cell>
        </row>
        <row r="523">
          <cell r="E523"/>
          <cell r="F523"/>
          <cell r="G523" t="str">
            <v>n.a.</v>
          </cell>
        </row>
        <row r="524">
          <cell r="E524"/>
          <cell r="F524"/>
          <cell r="G524" t="str">
            <v>n.a.</v>
          </cell>
        </row>
        <row r="525">
          <cell r="E525"/>
          <cell r="F525"/>
          <cell r="G525" t="str">
            <v>n.a.</v>
          </cell>
        </row>
        <row r="526">
          <cell r="E526"/>
          <cell r="F526"/>
          <cell r="G526" t="str">
            <v>n.a.</v>
          </cell>
        </row>
        <row r="527">
          <cell r="E527"/>
          <cell r="F527"/>
          <cell r="G527" t="str">
            <v>n.a.</v>
          </cell>
        </row>
        <row r="528">
          <cell r="E528"/>
          <cell r="F528"/>
          <cell r="G528" t="str">
            <v>n.a.</v>
          </cell>
        </row>
        <row r="529">
          <cell r="E529"/>
          <cell r="F529"/>
          <cell r="G529" t="str">
            <v>n.a.</v>
          </cell>
        </row>
        <row r="530">
          <cell r="E530"/>
          <cell r="F530"/>
          <cell r="G530" t="str">
            <v>n.a.</v>
          </cell>
        </row>
        <row r="531">
          <cell r="E531"/>
          <cell r="F531"/>
          <cell r="G531" t="str">
            <v>n.a.</v>
          </cell>
        </row>
        <row r="532">
          <cell r="E532"/>
          <cell r="F532"/>
          <cell r="G532" t="str">
            <v>n.a.</v>
          </cell>
        </row>
        <row r="533">
          <cell r="E533"/>
          <cell r="F533"/>
          <cell r="G533" t="str">
            <v>n.a.</v>
          </cell>
        </row>
        <row r="534">
          <cell r="E534"/>
          <cell r="F534"/>
          <cell r="G534" t="str">
            <v>n.a.</v>
          </cell>
        </row>
        <row r="535">
          <cell r="E535"/>
          <cell r="F535"/>
          <cell r="G535" t="str">
            <v>n.a.</v>
          </cell>
        </row>
        <row r="536">
          <cell r="E536"/>
          <cell r="F536"/>
          <cell r="G536" t="str">
            <v>n.a.</v>
          </cell>
        </row>
        <row r="537">
          <cell r="E537"/>
          <cell r="F537"/>
          <cell r="G537" t="str">
            <v>n.a.</v>
          </cell>
        </row>
        <row r="538">
          <cell r="E538"/>
          <cell r="F538"/>
          <cell r="G538" t="str">
            <v>n.a.</v>
          </cell>
        </row>
        <row r="539">
          <cell r="E539"/>
          <cell r="F539"/>
          <cell r="G539" t="str">
            <v>n.a.</v>
          </cell>
        </row>
        <row r="540">
          <cell r="E540"/>
          <cell r="F540"/>
          <cell r="G540" t="str">
            <v>n.a.</v>
          </cell>
        </row>
        <row r="541">
          <cell r="E541"/>
          <cell r="F541"/>
          <cell r="G541" t="str">
            <v>n.a.</v>
          </cell>
        </row>
        <row r="542">
          <cell r="E542"/>
          <cell r="F542"/>
          <cell r="G542" t="str">
            <v>n.a.</v>
          </cell>
        </row>
        <row r="543">
          <cell r="E543"/>
          <cell r="F543"/>
          <cell r="G543" t="str">
            <v>n.a.</v>
          </cell>
        </row>
        <row r="544">
          <cell r="E544"/>
          <cell r="F544"/>
          <cell r="G544" t="str">
            <v>n.a.</v>
          </cell>
        </row>
        <row r="545">
          <cell r="E545"/>
          <cell r="F545"/>
          <cell r="G545" t="str">
            <v>n.a.</v>
          </cell>
        </row>
        <row r="546">
          <cell r="E546"/>
          <cell r="F546"/>
          <cell r="G546" t="str">
            <v>n.a.</v>
          </cell>
        </row>
        <row r="547">
          <cell r="E547"/>
          <cell r="F547"/>
          <cell r="G547" t="str">
            <v>n.a.</v>
          </cell>
        </row>
        <row r="548">
          <cell r="E548"/>
          <cell r="F548"/>
          <cell r="G548" t="str">
            <v>n.a.</v>
          </cell>
        </row>
        <row r="549">
          <cell r="E549"/>
          <cell r="F549"/>
          <cell r="G549" t="str">
            <v>n.a.</v>
          </cell>
        </row>
        <row r="550">
          <cell r="E550"/>
          <cell r="F550"/>
          <cell r="G550" t="str">
            <v>n.a.</v>
          </cell>
        </row>
        <row r="551">
          <cell r="E551"/>
          <cell r="F551"/>
          <cell r="G551" t="str">
            <v>n.a.</v>
          </cell>
        </row>
        <row r="552">
          <cell r="E552"/>
          <cell r="F552"/>
          <cell r="G552" t="str">
            <v>n.a.</v>
          </cell>
        </row>
        <row r="553">
          <cell r="E553"/>
          <cell r="F553"/>
          <cell r="G553" t="str">
            <v>n.a.</v>
          </cell>
        </row>
        <row r="554">
          <cell r="E554"/>
          <cell r="F554"/>
          <cell r="G554" t="str">
            <v>n.a.</v>
          </cell>
        </row>
        <row r="555">
          <cell r="E555"/>
          <cell r="F555"/>
          <cell r="G555" t="str">
            <v>n.a.</v>
          </cell>
        </row>
        <row r="556">
          <cell r="E556"/>
          <cell r="F556"/>
          <cell r="G556" t="str">
            <v>n.a.</v>
          </cell>
        </row>
        <row r="557">
          <cell r="E557"/>
          <cell r="F557"/>
          <cell r="G557" t="str">
            <v>n.a.</v>
          </cell>
        </row>
        <row r="558">
          <cell r="E558"/>
          <cell r="F558"/>
          <cell r="G558" t="str">
            <v>n.a.</v>
          </cell>
        </row>
        <row r="559">
          <cell r="E559"/>
          <cell r="F559"/>
          <cell r="G559" t="str">
            <v>n.a.</v>
          </cell>
        </row>
        <row r="560">
          <cell r="E560"/>
          <cell r="F560"/>
          <cell r="G560" t="str">
            <v>n.a.</v>
          </cell>
        </row>
        <row r="561">
          <cell r="E561"/>
          <cell r="F561"/>
          <cell r="G561" t="str">
            <v>n.a.</v>
          </cell>
        </row>
        <row r="562">
          <cell r="E562"/>
          <cell r="F562"/>
          <cell r="G562" t="str">
            <v>n.a.</v>
          </cell>
        </row>
        <row r="563">
          <cell r="E563"/>
          <cell r="F563"/>
          <cell r="G563" t="str">
            <v>n.a.</v>
          </cell>
        </row>
        <row r="564">
          <cell r="E564"/>
          <cell r="F564"/>
          <cell r="G564" t="str">
            <v>n.a.</v>
          </cell>
        </row>
        <row r="565">
          <cell r="E565"/>
          <cell r="F565"/>
          <cell r="G565" t="str">
            <v>n.a.</v>
          </cell>
        </row>
        <row r="566">
          <cell r="E566"/>
          <cell r="F566"/>
          <cell r="G566" t="str">
            <v>n.a.</v>
          </cell>
        </row>
        <row r="567">
          <cell r="E567"/>
          <cell r="F567"/>
          <cell r="G567" t="str">
            <v>n.a.</v>
          </cell>
        </row>
        <row r="568">
          <cell r="E568"/>
          <cell r="F568"/>
          <cell r="G568" t="str">
            <v>n.a.</v>
          </cell>
        </row>
        <row r="569">
          <cell r="E569"/>
          <cell r="F569"/>
          <cell r="G569" t="str">
            <v>n.a.</v>
          </cell>
        </row>
        <row r="570">
          <cell r="E570"/>
          <cell r="F570"/>
          <cell r="G570" t="str">
            <v>n.a.</v>
          </cell>
        </row>
        <row r="571">
          <cell r="E571"/>
          <cell r="F571"/>
          <cell r="G571" t="str">
            <v>n.a.</v>
          </cell>
        </row>
        <row r="572">
          <cell r="E572"/>
          <cell r="F572"/>
          <cell r="G572" t="str">
            <v>n.a.</v>
          </cell>
        </row>
        <row r="573">
          <cell r="E573"/>
          <cell r="F573"/>
          <cell r="G573" t="str">
            <v>n.a.</v>
          </cell>
        </row>
        <row r="574">
          <cell r="E574"/>
          <cell r="F574"/>
          <cell r="G574" t="str">
            <v>n.a.</v>
          </cell>
        </row>
        <row r="575">
          <cell r="E575"/>
          <cell r="F575"/>
          <cell r="G575" t="str">
            <v>n.a.</v>
          </cell>
        </row>
        <row r="576">
          <cell r="E576"/>
          <cell r="F576"/>
          <cell r="G576" t="str">
            <v>n.a.</v>
          </cell>
        </row>
        <row r="577">
          <cell r="E577"/>
          <cell r="F577"/>
          <cell r="G577" t="str">
            <v>n.a.</v>
          </cell>
        </row>
        <row r="578">
          <cell r="E578"/>
          <cell r="F578"/>
          <cell r="G578" t="str">
            <v>n.a.</v>
          </cell>
        </row>
        <row r="579">
          <cell r="E579"/>
          <cell r="F579"/>
          <cell r="G579" t="str">
            <v>n.a.</v>
          </cell>
        </row>
        <row r="580">
          <cell r="E580"/>
          <cell r="F580"/>
          <cell r="G580" t="str">
            <v>n.a.</v>
          </cell>
        </row>
        <row r="581">
          <cell r="E581"/>
          <cell r="F581"/>
          <cell r="G581" t="str">
            <v>n.a.</v>
          </cell>
        </row>
        <row r="582">
          <cell r="E582"/>
          <cell r="F582"/>
          <cell r="G582" t="str">
            <v>n.a.</v>
          </cell>
        </row>
        <row r="583">
          <cell r="E583"/>
          <cell r="F583"/>
          <cell r="G583" t="str">
            <v>n.a.</v>
          </cell>
        </row>
        <row r="584">
          <cell r="E584"/>
          <cell r="F584"/>
          <cell r="G584" t="str">
            <v>n.a.</v>
          </cell>
        </row>
        <row r="585">
          <cell r="E585"/>
          <cell r="F585"/>
          <cell r="G585" t="str">
            <v>n.a.</v>
          </cell>
        </row>
        <row r="586">
          <cell r="E586"/>
          <cell r="F586"/>
          <cell r="G586" t="str">
            <v>n.a.</v>
          </cell>
        </row>
        <row r="587">
          <cell r="E587"/>
          <cell r="F587"/>
          <cell r="G587" t="str">
            <v>n.a.</v>
          </cell>
        </row>
        <row r="588">
          <cell r="E588"/>
          <cell r="F588"/>
          <cell r="G588" t="str">
            <v>n.a.</v>
          </cell>
        </row>
        <row r="589">
          <cell r="E589"/>
          <cell r="F589"/>
          <cell r="G589" t="str">
            <v>n.a.</v>
          </cell>
        </row>
        <row r="590">
          <cell r="E590"/>
          <cell r="F590"/>
          <cell r="G590" t="str">
            <v>n.a.</v>
          </cell>
        </row>
        <row r="591">
          <cell r="E591"/>
          <cell r="F591"/>
          <cell r="G591" t="str">
            <v>n.a.</v>
          </cell>
        </row>
        <row r="592">
          <cell r="E592"/>
          <cell r="F592"/>
          <cell r="G592" t="str">
            <v>n.a.</v>
          </cell>
        </row>
        <row r="593">
          <cell r="E593"/>
          <cell r="F593"/>
          <cell r="G593" t="str">
            <v>n.a.</v>
          </cell>
        </row>
        <row r="594">
          <cell r="E594"/>
          <cell r="F594"/>
          <cell r="G594" t="str">
            <v>n.a.</v>
          </cell>
        </row>
        <row r="595">
          <cell r="E595"/>
          <cell r="F595"/>
          <cell r="G595" t="str">
            <v>n.a.</v>
          </cell>
        </row>
        <row r="596">
          <cell r="E596"/>
          <cell r="F596"/>
          <cell r="G596" t="str">
            <v>n.a.</v>
          </cell>
        </row>
        <row r="597">
          <cell r="E597"/>
          <cell r="F597"/>
          <cell r="G597" t="str">
            <v>n.a.</v>
          </cell>
        </row>
        <row r="598">
          <cell r="E598"/>
          <cell r="F598"/>
          <cell r="G598" t="str">
            <v>n.a.</v>
          </cell>
        </row>
        <row r="599">
          <cell r="E599"/>
          <cell r="F599"/>
          <cell r="G599" t="str">
            <v>n.a.</v>
          </cell>
        </row>
        <row r="600">
          <cell r="E600"/>
          <cell r="F600"/>
          <cell r="G600" t="str">
            <v>n.a.</v>
          </cell>
        </row>
        <row r="601">
          <cell r="E601"/>
          <cell r="F601"/>
          <cell r="G601" t="str">
            <v>n.a.</v>
          </cell>
        </row>
        <row r="602">
          <cell r="E602"/>
          <cell r="F602"/>
          <cell r="G602" t="str">
            <v>n.a.</v>
          </cell>
        </row>
        <row r="603">
          <cell r="E603"/>
          <cell r="F603"/>
          <cell r="G603" t="str">
            <v>n.a.</v>
          </cell>
        </row>
        <row r="604">
          <cell r="E604"/>
          <cell r="F604"/>
          <cell r="G604" t="str">
            <v>n.a.</v>
          </cell>
        </row>
        <row r="605">
          <cell r="E605"/>
          <cell r="F605"/>
          <cell r="G605" t="str">
            <v>n.a.</v>
          </cell>
        </row>
        <row r="606">
          <cell r="E606"/>
          <cell r="F606"/>
          <cell r="G606" t="str">
            <v>n.a.</v>
          </cell>
        </row>
        <row r="607">
          <cell r="E607"/>
          <cell r="F607"/>
          <cell r="G607" t="str">
            <v>n.a.</v>
          </cell>
        </row>
        <row r="608">
          <cell r="E608"/>
          <cell r="F608"/>
          <cell r="G608" t="str">
            <v>n.a.</v>
          </cell>
        </row>
        <row r="609">
          <cell r="E609"/>
          <cell r="F609"/>
          <cell r="G609" t="str">
            <v>n.a.</v>
          </cell>
        </row>
        <row r="610">
          <cell r="E610"/>
          <cell r="F610"/>
          <cell r="G610" t="str">
            <v>n.a.</v>
          </cell>
        </row>
        <row r="611">
          <cell r="E611"/>
          <cell r="F611"/>
          <cell r="G611" t="str">
            <v>n.a.</v>
          </cell>
        </row>
        <row r="612">
          <cell r="E612"/>
          <cell r="F612"/>
          <cell r="G612" t="str">
            <v>n.a.</v>
          </cell>
        </row>
        <row r="613">
          <cell r="E613"/>
          <cell r="F613"/>
          <cell r="G613" t="str">
            <v>n.a.</v>
          </cell>
        </row>
        <row r="614">
          <cell r="E614"/>
          <cell r="F614"/>
          <cell r="G614" t="str">
            <v>n.a.</v>
          </cell>
        </row>
        <row r="615">
          <cell r="E615"/>
          <cell r="F615"/>
          <cell r="G615" t="str">
            <v>n.a.</v>
          </cell>
        </row>
        <row r="616">
          <cell r="E616"/>
          <cell r="F616"/>
          <cell r="G616" t="str">
            <v>n.a.</v>
          </cell>
        </row>
        <row r="617">
          <cell r="E617"/>
          <cell r="F617"/>
          <cell r="G617" t="str">
            <v>n.a.</v>
          </cell>
        </row>
        <row r="618">
          <cell r="E618"/>
          <cell r="F618"/>
          <cell r="G618" t="str">
            <v>n.a.</v>
          </cell>
        </row>
        <row r="619">
          <cell r="E619"/>
          <cell r="F619"/>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1"/>
      <sheetName val="9.2"/>
      <sheetName val="9.3"/>
      <sheetName val="9.4"/>
      <sheetName val="Tickmarks"/>
      <sheetName val="#REF"/>
      <sheetName val="9_2"/>
      <sheetName val="9_21"/>
    </sheetNames>
    <sheetDataSet>
      <sheetData sheetId="0" refreshError="1"/>
      <sheetData sheetId="1" refreshError="1"/>
      <sheetData sheetId="2" refreshError="1">
        <row r="16">
          <cell r="O16">
            <v>14192394</v>
          </cell>
        </row>
      </sheetData>
      <sheetData sheetId="3" refreshError="1"/>
      <sheetData sheetId="4" refreshError="1"/>
      <sheetData sheetId="5" refreshError="1"/>
      <sheetData sheetId="6" refreshError="1"/>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Próprios_00"/>
      <sheetName val="Res_Liquido_00"/>
      <sheetName val="Reservas_Minoritários_00"/>
      <sheetName val="Res_Liquido_Min_00"/>
      <sheetName val="RESCM_00"/>
      <sheetName val="c__Próprios_00"/>
      <sheetName val="c__Próprios_001"/>
      <sheetName val="c__Próprios_002"/>
      <sheetName val="c__Próprios_003"/>
      <sheetName val="c__Próprios_004"/>
      <sheetName val="c__Próprios_005"/>
      <sheetName val="c__Próprios_006"/>
      <sheetName val="c__Próprios_0012"/>
      <sheetName val="c__Próprios_0010"/>
      <sheetName val="c__Próprios_008"/>
      <sheetName val="c__Próprios_007"/>
      <sheetName val="c__Próprios_009"/>
      <sheetName val="c__Próprios_0011"/>
      <sheetName val="c__Próprios_0013"/>
    </sheetNames>
    <sheetDataSet>
      <sheetData sheetId="0"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 sheetId="9">
        <row r="3">
          <cell r="A3" t="str">
            <v># TOTCAPP -&gt;</v>
          </cell>
        </row>
      </sheetData>
      <sheetData sheetId="10"/>
      <sheetData sheetId="11"/>
      <sheetData sheetId="12"/>
      <sheetData sheetId="13"/>
      <sheetData sheetId="14"/>
      <sheetData sheetId="15"/>
      <sheetData sheetId="16"/>
      <sheetData sheetId="17"/>
      <sheetData sheetId="18">
        <row r="3">
          <cell r="A3" t="str">
            <v># TOTCAPP -&gt;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zoomScale="80" zoomScaleNormal="80" workbookViewId="0">
      <selection activeCell="B17" sqref="B17"/>
    </sheetView>
  </sheetViews>
  <sheetFormatPr defaultColWidth="0" defaultRowHeight="0" customHeight="1" zeroHeight="1"/>
  <cols>
    <col min="1" max="1" width="17.109375" style="1" customWidth="1"/>
    <col min="2" max="14" width="12" style="1" customWidth="1"/>
    <col min="15" max="15" width="12.88671875" style="1" customWidth="1"/>
    <col min="16" max="16" width="17.109375" style="1" customWidth="1"/>
    <col min="17" max="21" width="0" style="1" hidden="1" customWidth="1"/>
    <col min="22" max="16383" width="8.88671875" style="1" hidden="1"/>
    <col min="16384" max="16384" width="0.88671875" style="1" hidden="1" customWidth="1"/>
  </cols>
  <sheetData>
    <row r="1" spans="1:16" ht="13.2">
      <c r="A1" s="2"/>
      <c r="B1" s="2"/>
      <c r="C1" s="2"/>
      <c r="D1" s="2"/>
      <c r="E1" s="2"/>
      <c r="F1" s="2"/>
      <c r="G1" s="2"/>
      <c r="H1" s="2"/>
      <c r="I1" s="2"/>
      <c r="J1" s="2"/>
      <c r="K1" s="2"/>
      <c r="L1" s="2"/>
      <c r="M1" s="2"/>
      <c r="N1" s="2"/>
      <c r="O1" s="2"/>
      <c r="P1" s="2"/>
    </row>
    <row r="2" spans="1:16" ht="13.2">
      <c r="A2" s="2"/>
      <c r="B2" s="2"/>
      <c r="C2" s="2"/>
      <c r="D2" s="2"/>
      <c r="E2" s="2"/>
      <c r="F2" s="2"/>
      <c r="G2" s="2"/>
      <c r="H2" s="2"/>
      <c r="I2" s="2"/>
      <c r="J2" s="2"/>
      <c r="K2" s="2"/>
      <c r="L2" s="2"/>
      <c r="M2" s="2"/>
      <c r="N2" s="2"/>
      <c r="O2" s="2"/>
      <c r="P2" s="2"/>
    </row>
    <row r="3" spans="1:16" ht="13.2">
      <c r="A3" s="2"/>
      <c r="B3" s="2"/>
      <c r="C3" s="2"/>
      <c r="D3" s="2"/>
      <c r="E3" s="2"/>
      <c r="F3" s="2"/>
      <c r="G3" s="2"/>
      <c r="H3" s="2"/>
      <c r="I3" s="2"/>
      <c r="J3" s="2"/>
      <c r="K3" s="2"/>
      <c r="L3" s="2"/>
      <c r="M3" s="2"/>
      <c r="N3" s="2"/>
      <c r="O3" s="2"/>
      <c r="P3" s="2"/>
    </row>
    <row r="4" spans="1:16" ht="13.2">
      <c r="A4" s="2"/>
      <c r="B4" s="2"/>
      <c r="C4" s="2"/>
      <c r="D4" s="2"/>
      <c r="E4" s="2"/>
      <c r="F4" s="2"/>
      <c r="G4" s="2"/>
      <c r="H4" s="2"/>
      <c r="I4" s="2"/>
      <c r="J4" s="2"/>
      <c r="K4" s="2"/>
      <c r="L4" s="2"/>
      <c r="M4" s="2"/>
      <c r="N4" s="2"/>
      <c r="O4" s="2"/>
      <c r="P4" s="2"/>
    </row>
    <row r="5" spans="1:16" ht="13.2">
      <c r="A5" s="2"/>
      <c r="B5" s="2"/>
      <c r="C5" s="2"/>
      <c r="D5" s="2"/>
      <c r="E5" s="2"/>
      <c r="F5" s="2"/>
      <c r="G5" s="2"/>
      <c r="H5" s="2"/>
      <c r="I5" s="2"/>
      <c r="J5" s="2"/>
      <c r="K5" s="2"/>
      <c r="L5" s="2"/>
      <c r="M5" s="2"/>
      <c r="N5" s="2"/>
      <c r="O5" s="2"/>
      <c r="P5" s="2"/>
    </row>
    <row r="6" spans="1:16" ht="13.2">
      <c r="A6" s="2"/>
      <c r="B6" s="2"/>
      <c r="C6" s="2"/>
      <c r="D6" s="2"/>
      <c r="E6" s="2"/>
      <c r="F6" s="2"/>
      <c r="G6" s="2"/>
      <c r="H6" s="2"/>
      <c r="I6" s="2"/>
      <c r="J6" s="2"/>
      <c r="K6" s="2"/>
      <c r="L6" s="2"/>
      <c r="M6" s="2"/>
      <c r="N6" s="2"/>
      <c r="O6" s="2"/>
      <c r="P6" s="2"/>
    </row>
    <row r="7" spans="1:16" ht="13.2">
      <c r="A7" s="2"/>
      <c r="B7" s="2"/>
      <c r="C7" s="2"/>
      <c r="D7" s="2"/>
      <c r="E7" s="2"/>
      <c r="F7" s="2"/>
      <c r="G7" s="2"/>
      <c r="H7" s="2"/>
      <c r="I7" s="2"/>
      <c r="J7" s="2"/>
      <c r="K7" s="2"/>
      <c r="L7" s="2"/>
      <c r="M7" s="2"/>
      <c r="N7" s="2"/>
      <c r="O7" s="2"/>
      <c r="P7" s="2"/>
    </row>
    <row r="8" spans="1:16" ht="13.2">
      <c r="A8" s="2"/>
      <c r="B8" s="2"/>
      <c r="C8" s="2"/>
      <c r="D8" s="2"/>
      <c r="E8" s="2"/>
      <c r="F8" s="2"/>
      <c r="G8" s="2"/>
      <c r="H8" s="2"/>
      <c r="I8" s="2"/>
      <c r="J8" s="2"/>
      <c r="K8" s="2"/>
      <c r="L8" s="2"/>
      <c r="M8" s="2"/>
      <c r="N8" s="2"/>
      <c r="O8" s="2"/>
      <c r="P8" s="2"/>
    </row>
    <row r="9" spans="1:16" ht="13.2">
      <c r="A9" s="2"/>
      <c r="B9" s="300" t="s">
        <v>0</v>
      </c>
      <c r="C9" s="300"/>
      <c r="D9" s="300"/>
      <c r="E9" s="300"/>
      <c r="F9" s="300"/>
      <c r="G9" s="300"/>
      <c r="H9" s="300"/>
      <c r="I9" s="300"/>
      <c r="J9" s="300"/>
      <c r="K9" s="300"/>
      <c r="L9" s="300"/>
      <c r="M9" s="300"/>
      <c r="N9" s="300"/>
      <c r="O9" s="300"/>
      <c r="P9" s="2"/>
    </row>
    <row r="10" spans="1:16" ht="13.2">
      <c r="A10" s="2"/>
      <c r="B10" s="3"/>
      <c r="C10" s="100"/>
      <c r="D10" s="100"/>
      <c r="E10" s="100"/>
      <c r="F10" s="100"/>
      <c r="G10" s="3"/>
      <c r="H10" s="3"/>
      <c r="I10" s="3"/>
      <c r="J10" s="3"/>
      <c r="K10" s="3"/>
      <c r="L10" s="3"/>
      <c r="M10" s="3"/>
      <c r="N10" s="3"/>
      <c r="O10" s="3"/>
      <c r="P10" s="2"/>
    </row>
    <row r="11" spans="1:16" ht="13.2">
      <c r="A11" s="2"/>
      <c r="B11" s="3"/>
      <c r="C11" s="3"/>
      <c r="D11" s="3"/>
      <c r="E11" s="3"/>
      <c r="F11" s="3"/>
      <c r="G11" s="3"/>
      <c r="H11" s="3"/>
      <c r="I11" s="3"/>
      <c r="J11" s="3"/>
      <c r="K11" s="3"/>
      <c r="L11" s="3"/>
      <c r="M11" s="3"/>
      <c r="N11" s="3"/>
      <c r="O11" s="3"/>
      <c r="P11" s="2"/>
    </row>
    <row r="12" spans="1:16" ht="41.4" customHeight="1">
      <c r="A12" s="2"/>
      <c r="B12" s="3"/>
      <c r="C12" s="3"/>
      <c r="D12" s="3"/>
      <c r="E12" s="3"/>
      <c r="F12" s="3"/>
      <c r="G12" s="3"/>
      <c r="H12" s="3"/>
      <c r="I12" s="3"/>
      <c r="J12" s="3"/>
      <c r="K12" s="3"/>
      <c r="L12" s="3"/>
      <c r="M12" s="3"/>
      <c r="N12" s="3"/>
      <c r="O12" s="3"/>
      <c r="P12" s="2"/>
    </row>
    <row r="13" spans="1:16" ht="13.2">
      <c r="A13" s="2"/>
      <c r="B13" s="4" t="s">
        <v>1</v>
      </c>
      <c r="C13" s="4"/>
      <c r="D13" s="4"/>
      <c r="E13" s="4"/>
      <c r="F13" s="4"/>
      <c r="G13" s="4"/>
      <c r="H13" s="4"/>
      <c r="I13" s="4"/>
      <c r="J13" s="4"/>
      <c r="K13" s="4"/>
      <c r="L13" s="4"/>
      <c r="M13" s="4"/>
      <c r="N13" s="3"/>
      <c r="O13" s="3"/>
      <c r="P13" s="2"/>
    </row>
    <row r="14" spans="1:16" ht="4.3499999999999996" customHeight="1">
      <c r="A14" s="2"/>
      <c r="B14" s="5"/>
      <c r="C14" s="3"/>
      <c r="D14" s="3"/>
      <c r="E14" s="3"/>
      <c r="F14" s="3"/>
      <c r="G14" s="3"/>
      <c r="H14" s="3"/>
      <c r="I14" s="3"/>
      <c r="J14" s="3"/>
      <c r="K14" s="3"/>
      <c r="L14" s="3"/>
      <c r="M14" s="3"/>
      <c r="N14" s="3"/>
      <c r="O14" s="3"/>
      <c r="P14" s="2"/>
    </row>
    <row r="15" spans="1:16" ht="25.35" customHeight="1">
      <c r="A15" s="2"/>
      <c r="B15" s="6" t="s">
        <v>2</v>
      </c>
      <c r="C15" s="7"/>
      <c r="D15" s="7"/>
      <c r="E15" s="7"/>
      <c r="F15" s="7"/>
      <c r="G15" s="7"/>
      <c r="H15" s="7"/>
      <c r="I15" s="7"/>
      <c r="J15" s="7"/>
      <c r="K15" s="7"/>
      <c r="L15" s="7"/>
      <c r="M15" s="7"/>
      <c r="N15" s="7"/>
      <c r="O15" s="7"/>
      <c r="P15" s="8"/>
    </row>
    <row r="16" spans="1:16" ht="25.35" customHeight="1">
      <c r="A16" s="2"/>
      <c r="B16" s="6" t="s">
        <v>3</v>
      </c>
      <c r="C16" s="7"/>
      <c r="D16" s="7"/>
      <c r="E16" s="7"/>
      <c r="F16" s="7"/>
      <c r="G16" s="7"/>
      <c r="H16" s="7"/>
      <c r="I16" s="7"/>
      <c r="J16" s="7"/>
      <c r="K16" s="7"/>
      <c r="L16" s="7"/>
      <c r="M16" s="7"/>
      <c r="N16" s="7"/>
      <c r="O16" s="7"/>
      <c r="P16" s="8"/>
    </row>
    <row r="17" spans="1:16" ht="25.35" customHeight="1">
      <c r="A17" s="2"/>
      <c r="B17" s="9" t="s">
        <v>4</v>
      </c>
      <c r="C17" s="7"/>
      <c r="D17" s="7"/>
      <c r="E17" s="7"/>
      <c r="F17" s="7"/>
      <c r="G17" s="7"/>
      <c r="H17" s="7"/>
      <c r="I17" s="7"/>
      <c r="J17" s="7"/>
      <c r="K17" s="7"/>
      <c r="L17" s="7"/>
      <c r="M17" s="7"/>
      <c r="N17" s="7"/>
      <c r="O17" s="7"/>
      <c r="P17" s="8"/>
    </row>
    <row r="18" spans="1:16" ht="25.35" customHeight="1">
      <c r="A18" s="2"/>
      <c r="B18" s="9" t="s">
        <v>5</v>
      </c>
      <c r="C18" s="7"/>
      <c r="D18" s="7"/>
      <c r="E18" s="7"/>
      <c r="F18" s="7"/>
      <c r="G18" s="7"/>
      <c r="H18" s="7"/>
      <c r="I18" s="7"/>
      <c r="J18" s="7"/>
      <c r="K18" s="7"/>
      <c r="L18" s="7"/>
      <c r="M18" s="7"/>
      <c r="N18" s="7"/>
      <c r="O18" s="7"/>
      <c r="P18" s="8"/>
    </row>
    <row r="19" spans="1:16" ht="25.35" customHeight="1">
      <c r="A19" s="2"/>
      <c r="B19" s="9" t="s">
        <v>6</v>
      </c>
      <c r="C19" s="7"/>
      <c r="D19" s="7"/>
      <c r="E19" s="7"/>
      <c r="F19" s="7"/>
      <c r="G19" s="7"/>
      <c r="H19" s="7"/>
      <c r="I19" s="7"/>
      <c r="J19" s="7"/>
      <c r="K19" s="7"/>
      <c r="L19" s="7"/>
      <c r="M19" s="7"/>
      <c r="N19" s="7"/>
      <c r="O19" s="7"/>
      <c r="P19" s="8"/>
    </row>
    <row r="20" spans="1:16" ht="25.35" customHeight="1">
      <c r="A20" s="2"/>
      <c r="B20" s="9" t="s">
        <v>7</v>
      </c>
      <c r="C20" s="7"/>
      <c r="D20" s="7"/>
      <c r="E20" s="7"/>
      <c r="F20" s="7"/>
      <c r="G20" s="7"/>
      <c r="H20" s="7"/>
      <c r="I20" s="7"/>
      <c r="J20" s="7"/>
      <c r="K20" s="7"/>
      <c r="L20" s="7"/>
      <c r="M20" s="7"/>
      <c r="N20" s="7"/>
      <c r="O20" s="7"/>
      <c r="P20" s="8"/>
    </row>
    <row r="21" spans="1:16" ht="25.35" customHeight="1">
      <c r="A21" s="2"/>
      <c r="B21" s="9" t="s">
        <v>8</v>
      </c>
      <c r="C21" s="7"/>
      <c r="D21" s="7"/>
      <c r="E21" s="7"/>
      <c r="F21" s="7"/>
      <c r="G21" s="7"/>
      <c r="H21" s="7"/>
      <c r="I21" s="7"/>
      <c r="J21" s="7"/>
      <c r="K21" s="7"/>
      <c r="L21" s="7"/>
      <c r="M21" s="7"/>
      <c r="N21" s="7"/>
      <c r="O21" s="7"/>
      <c r="P21" s="8"/>
    </row>
    <row r="22" spans="1:16" ht="25.35" customHeight="1">
      <c r="A22" s="2"/>
      <c r="B22" s="9" t="s">
        <v>9</v>
      </c>
      <c r="C22" s="7"/>
      <c r="D22" s="7"/>
      <c r="E22" s="7"/>
      <c r="F22" s="7"/>
      <c r="G22" s="7"/>
      <c r="H22" s="7"/>
      <c r="I22" s="7"/>
      <c r="J22" s="7"/>
      <c r="K22" s="7"/>
      <c r="L22" s="7"/>
      <c r="M22" s="7"/>
      <c r="N22" s="7"/>
      <c r="O22" s="7"/>
      <c r="P22" s="8"/>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5" t="s">
        <v>10</v>
      </c>
      <c r="C25" s="3"/>
      <c r="D25" s="3"/>
      <c r="E25" s="3"/>
      <c r="F25" s="3"/>
      <c r="G25" s="3"/>
      <c r="H25" s="3"/>
      <c r="I25" s="3"/>
      <c r="J25" s="3"/>
      <c r="K25" s="3"/>
      <c r="L25" s="3"/>
      <c r="M25" s="3"/>
      <c r="N25" s="3"/>
      <c r="O25" s="3"/>
      <c r="P25" s="2"/>
    </row>
    <row r="26" spans="1:16" ht="119.1" customHeight="1">
      <c r="A26" s="2"/>
      <c r="B26" s="301" t="s">
        <v>162</v>
      </c>
      <c r="C26" s="301"/>
      <c r="D26" s="301"/>
      <c r="E26" s="301"/>
      <c r="F26" s="301"/>
      <c r="G26" s="301"/>
      <c r="H26" s="301"/>
      <c r="I26" s="301"/>
      <c r="J26" s="301"/>
      <c r="K26" s="301"/>
      <c r="L26" s="301"/>
      <c r="M26" s="301"/>
      <c r="N26" s="301"/>
      <c r="O26" s="301"/>
      <c r="P26" s="2"/>
    </row>
    <row r="27" spans="1:16" ht="95.1" customHeight="1">
      <c r="A27" s="2"/>
      <c r="B27" s="301" t="s">
        <v>11</v>
      </c>
      <c r="C27" s="301"/>
      <c r="D27" s="301"/>
      <c r="E27" s="301"/>
      <c r="F27" s="301"/>
      <c r="G27" s="301"/>
      <c r="H27" s="301"/>
      <c r="I27" s="301"/>
      <c r="J27" s="301"/>
      <c r="K27" s="301"/>
      <c r="L27" s="301"/>
      <c r="M27" s="301"/>
      <c r="N27" s="301"/>
      <c r="O27" s="301"/>
      <c r="P27" s="2"/>
    </row>
    <row r="28" spans="1:16" ht="15" customHeight="1">
      <c r="A28" s="2"/>
      <c r="B28" s="3"/>
      <c r="C28" s="3"/>
      <c r="D28" s="3"/>
      <c r="E28" s="3"/>
      <c r="F28" s="3"/>
      <c r="G28" s="3"/>
      <c r="H28" s="3"/>
      <c r="I28" s="3"/>
      <c r="J28" s="3"/>
      <c r="K28" s="3"/>
      <c r="L28" s="3"/>
      <c r="M28" s="3"/>
      <c r="N28" s="3"/>
      <c r="O28" s="3"/>
      <c r="P28" s="2"/>
    </row>
    <row r="29" spans="1:16" ht="14.4" customHeight="1">
      <c r="A29" s="2"/>
      <c r="B29" s="2"/>
      <c r="C29" s="2"/>
      <c r="D29" s="2"/>
      <c r="E29" s="2"/>
      <c r="F29" s="2"/>
      <c r="G29" s="2"/>
      <c r="H29" s="2"/>
      <c r="I29" s="2"/>
      <c r="J29" s="2"/>
      <c r="K29" s="2"/>
      <c r="L29" s="2"/>
      <c r="M29" s="2"/>
      <c r="N29" s="2"/>
      <c r="O29" s="2"/>
      <c r="P29" s="2"/>
    </row>
    <row r="30" spans="1:16" ht="14.4" customHeight="1">
      <c r="A30" s="2"/>
      <c r="B30" s="2"/>
      <c r="C30" s="2"/>
      <c r="D30" s="2"/>
      <c r="E30" s="2"/>
      <c r="F30" s="2"/>
      <c r="G30" s="2"/>
      <c r="H30" s="2"/>
      <c r="I30" s="2"/>
      <c r="J30" s="2"/>
      <c r="K30" s="2"/>
      <c r="L30" s="2"/>
      <c r="M30" s="2"/>
      <c r="N30" s="2"/>
      <c r="O30" s="2"/>
      <c r="P30" s="2"/>
    </row>
    <row r="31" spans="1:16" ht="14.4" customHeight="1">
      <c r="A31" s="2"/>
      <c r="B31" s="2"/>
      <c r="C31" s="2"/>
      <c r="D31" s="2"/>
      <c r="E31" s="2"/>
      <c r="F31" s="2"/>
      <c r="G31" s="2"/>
      <c r="H31" s="2"/>
      <c r="I31" s="2"/>
      <c r="J31" s="2"/>
      <c r="K31" s="2"/>
      <c r="L31" s="2"/>
      <c r="M31" s="2"/>
      <c r="N31" s="2"/>
      <c r="O31" s="2"/>
      <c r="P31" s="2"/>
    </row>
    <row r="32" spans="1:16" ht="14.4" customHeight="1">
      <c r="A32" s="2"/>
      <c r="B32" s="2"/>
      <c r="C32" s="2"/>
      <c r="D32" s="2"/>
      <c r="E32" s="2"/>
      <c r="F32" s="2"/>
      <c r="G32" s="2"/>
      <c r="H32" s="2"/>
      <c r="I32" s="2"/>
      <c r="J32" s="2"/>
      <c r="K32" s="2"/>
      <c r="L32" s="2"/>
      <c r="M32" s="2"/>
      <c r="N32" s="2"/>
      <c r="O32" s="2"/>
      <c r="P32" s="2"/>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A1" display="Business units performance - Mail" xr:uid="{00000000-0004-0000-0000-000004000000}"/>
    <hyperlink ref="B20" location="'       '!A1" display="Business units performance - Express &amp; Parcels" xr:uid="{00000000-0004-0000-0000-000005000000}"/>
    <hyperlink ref="B21" location="'Financial Services'!A1" display="Business units performance - Financial Services" xr:uid="{00000000-0004-0000-0000-000006000000}"/>
    <hyperlink ref="B22" location="'Banco CTT'!Print_Titles"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H29"/>
  <sheetViews>
    <sheetView showGridLines="0" zoomScale="80" zoomScaleNormal="80" zoomScaleSheetLayoutView="80" workbookViewId="0">
      <pane xSplit="2" ySplit="6" topLeftCell="C7" activePane="bottomRight" state="frozen"/>
      <selection sqref="A1:XFD1048576"/>
      <selection pane="topRight" sqref="A1:XFD1048576"/>
      <selection pane="bottomLeft" sqref="A1:XFD1048576"/>
      <selection pane="bottomRight" activeCell="C19" sqref="C19"/>
    </sheetView>
  </sheetViews>
  <sheetFormatPr defaultColWidth="8.88671875" defaultRowHeight="15" customHeight="1"/>
  <cols>
    <col min="1" max="1" width="1.88671875" style="49" customWidth="1"/>
    <col min="2" max="2" width="44.5546875" style="49" customWidth="1"/>
    <col min="3" max="3" width="1.88671875" style="49" customWidth="1"/>
    <col min="4" max="5" width="12.109375" style="17" customWidth="1"/>
    <col min="6" max="6" width="12.109375" style="67" customWidth="1"/>
    <col min="7" max="7" width="1.88671875" style="49" customWidth="1"/>
    <col min="8" max="8" width="3.33203125" style="49" customWidth="1"/>
    <col min="9" max="10" width="12.109375" style="17" customWidth="1"/>
    <col min="11" max="11" width="12.109375" style="67" customWidth="1"/>
    <col min="12" max="12" width="1.88671875" style="49" customWidth="1"/>
    <col min="13" max="13" width="3.33203125" style="49" customWidth="1"/>
    <col min="14" max="15" width="12.109375" style="17" customWidth="1"/>
    <col min="16" max="16" width="12.109375" style="67" customWidth="1"/>
    <col min="17" max="17" width="1.88671875" style="49" customWidth="1"/>
    <col min="18" max="18" width="5.88671875" style="227" customWidth="1"/>
    <col min="19" max="21" width="12.109375" style="49" customWidth="1"/>
    <col min="22" max="22" width="1.88671875" style="49" customWidth="1"/>
    <col min="23" max="23" width="3.109375" style="49" customWidth="1"/>
    <col min="24" max="26" width="12.109375" style="49" customWidth="1"/>
    <col min="27" max="27" width="1.88671875" style="49" customWidth="1"/>
    <col min="28" max="28" width="3" style="49" customWidth="1"/>
    <col min="29" max="31" width="12.109375" style="49" customWidth="1"/>
    <col min="32" max="32" width="1.88671875" style="49" customWidth="1"/>
    <col min="33" max="16384" width="8.88671875" style="49"/>
  </cols>
  <sheetData>
    <row r="1" spans="2:34" ht="15" customHeight="1">
      <c r="B1" s="49" t="s">
        <v>12</v>
      </c>
      <c r="D1" s="67"/>
      <c r="E1" s="67"/>
      <c r="G1" s="248"/>
      <c r="H1" s="248"/>
      <c r="I1" s="67"/>
      <c r="J1" s="67"/>
      <c r="L1" s="248"/>
      <c r="M1" s="248"/>
      <c r="N1" s="67"/>
      <c r="O1" s="67"/>
      <c r="Q1" s="248"/>
    </row>
    <row r="2" spans="2:34" ht="15" customHeight="1">
      <c r="B2" s="12" t="s">
        <v>13</v>
      </c>
      <c r="D2" s="67"/>
      <c r="E2" s="67"/>
      <c r="F2" s="97"/>
      <c r="G2" s="248"/>
      <c r="H2" s="248"/>
      <c r="I2" s="67"/>
      <c r="J2" s="67"/>
      <c r="K2" s="97"/>
      <c r="L2" s="248"/>
      <c r="M2" s="248"/>
      <c r="N2" s="67"/>
      <c r="O2" s="67"/>
      <c r="P2" s="97"/>
      <c r="Q2" s="248"/>
    </row>
    <row r="3" spans="2:34" ht="15" customHeight="1">
      <c r="B3" s="13" t="s">
        <v>14</v>
      </c>
      <c r="D3" s="67"/>
      <c r="E3" s="67"/>
      <c r="F3" s="97"/>
      <c r="G3" s="248"/>
      <c r="H3" s="248"/>
      <c r="I3" s="67"/>
      <c r="J3" s="67"/>
      <c r="K3" s="97"/>
      <c r="L3" s="248"/>
      <c r="M3" s="248"/>
      <c r="N3" s="67"/>
      <c r="O3" s="67"/>
      <c r="P3" s="97"/>
      <c r="Q3" s="248"/>
      <c r="S3" s="98"/>
      <c r="X3" s="98"/>
      <c r="AC3" s="98"/>
    </row>
    <row r="4" spans="2:34" ht="15" customHeight="1">
      <c r="D4" s="67"/>
      <c r="E4" s="67"/>
      <c r="G4" s="248"/>
      <c r="H4" s="248"/>
      <c r="I4" s="67"/>
      <c r="J4" s="67"/>
      <c r="L4" s="248"/>
      <c r="M4" s="248"/>
      <c r="N4" s="67"/>
      <c r="O4" s="67"/>
      <c r="Q4" s="248"/>
      <c r="S4" s="98"/>
      <c r="X4" s="98"/>
      <c r="AC4" s="98"/>
    </row>
    <row r="5" spans="2:34" ht="28.65" customHeight="1" thickBot="1">
      <c r="C5" s="68"/>
      <c r="D5" s="303"/>
      <c r="E5" s="303"/>
      <c r="F5" s="303"/>
      <c r="G5" s="303"/>
      <c r="H5" s="280"/>
      <c r="I5" s="303" t="s">
        <v>15</v>
      </c>
      <c r="J5" s="303"/>
      <c r="K5" s="303"/>
      <c r="L5" s="303"/>
      <c r="M5" s="280"/>
      <c r="N5" s="303"/>
      <c r="O5" s="303"/>
      <c r="P5" s="303"/>
      <c r="Q5" s="281"/>
      <c r="R5" s="229"/>
      <c r="S5" s="302" t="s">
        <v>134</v>
      </c>
      <c r="T5" s="302"/>
      <c r="U5" s="302"/>
      <c r="V5" s="302"/>
      <c r="W5" s="302"/>
      <c r="X5" s="302"/>
      <c r="Y5" s="302"/>
      <c r="Z5" s="302"/>
      <c r="AA5" s="302"/>
      <c r="AB5" s="302"/>
      <c r="AC5" s="302"/>
      <c r="AD5" s="302"/>
      <c r="AE5" s="302"/>
      <c r="AF5" s="302"/>
    </row>
    <row r="6" spans="2:34" ht="15" customHeight="1">
      <c r="B6" s="68"/>
      <c r="C6" s="68"/>
      <c r="D6" s="249" t="s">
        <v>16</v>
      </c>
      <c r="E6" s="249" t="s">
        <v>133</v>
      </c>
      <c r="F6" s="192" t="s">
        <v>17</v>
      </c>
      <c r="G6" s="250"/>
      <c r="H6" s="250"/>
      <c r="I6" s="249" t="s">
        <v>157</v>
      </c>
      <c r="J6" s="249" t="s">
        <v>158</v>
      </c>
      <c r="K6" s="192" t="s">
        <v>17</v>
      </c>
      <c r="L6" s="250"/>
      <c r="M6" s="250"/>
      <c r="N6" s="249" t="s">
        <v>159</v>
      </c>
      <c r="O6" s="249" t="s">
        <v>160</v>
      </c>
      <c r="P6" s="192" t="s">
        <v>17</v>
      </c>
      <c r="Q6" s="250"/>
      <c r="R6" s="230"/>
      <c r="S6" s="121" t="s">
        <v>16</v>
      </c>
      <c r="T6" s="121" t="s">
        <v>133</v>
      </c>
      <c r="U6" s="118" t="s">
        <v>17</v>
      </c>
      <c r="V6" s="120"/>
      <c r="W6" s="120"/>
      <c r="X6" s="249" t="s">
        <v>157</v>
      </c>
      <c r="Y6" s="249" t="s">
        <v>158</v>
      </c>
      <c r="Z6" s="192" t="s">
        <v>17</v>
      </c>
      <c r="AA6" s="250"/>
      <c r="AB6" s="120"/>
      <c r="AC6" s="249" t="s">
        <v>159</v>
      </c>
      <c r="AD6" s="249" t="s">
        <v>160</v>
      </c>
      <c r="AE6" s="192" t="s">
        <v>17</v>
      </c>
      <c r="AF6" s="250"/>
    </row>
    <row r="7" spans="2:34" s="71" customFormat="1" ht="15" customHeight="1">
      <c r="B7" s="69" t="s">
        <v>18</v>
      </c>
      <c r="C7" s="70"/>
      <c r="D7" s="166">
        <v>176.86154572721</v>
      </c>
      <c r="E7" s="166">
        <v>179.90944680000021</v>
      </c>
      <c r="F7" s="251">
        <f>+E7/D7-1</f>
        <v>1.7233260402977901E-2</v>
      </c>
      <c r="G7" s="166"/>
      <c r="H7" s="253"/>
      <c r="I7" s="166">
        <v>178.13388702000017</v>
      </c>
      <c r="J7" s="166">
        <v>169.25808493000002</v>
      </c>
      <c r="K7" s="251">
        <v>-4.9826578415164864E-2</v>
      </c>
      <c r="L7" s="166"/>
      <c r="M7" s="253"/>
      <c r="N7" s="166">
        <v>354.99543274999996</v>
      </c>
      <c r="O7" s="166">
        <v>349.16753172999955</v>
      </c>
      <c r="P7" s="251">
        <v>-1.6416833802210089E-2</v>
      </c>
      <c r="Q7" s="166"/>
      <c r="R7" s="270"/>
      <c r="S7" s="142">
        <v>172.25655699721</v>
      </c>
      <c r="T7" s="142">
        <v>164.70639057999978</v>
      </c>
      <c r="U7" s="143">
        <f t="shared" ref="U7:U14" si="0">+T7/S7-1</f>
        <v>-4.3830937694479211E-2</v>
      </c>
      <c r="V7" s="144"/>
      <c r="W7" s="286"/>
      <c r="X7" s="142">
        <v>168.00981339999993</v>
      </c>
      <c r="Y7" s="142">
        <v>153.69793609000007</v>
      </c>
      <c r="Z7" s="143">
        <v>-8.5184769986774309E-2</v>
      </c>
      <c r="AA7" s="144"/>
      <c r="AB7" s="286"/>
      <c r="AC7" s="142">
        <v>340.2663703999998</v>
      </c>
      <c r="AD7" s="142">
        <v>318.40432666999925</v>
      </c>
      <c r="AE7" s="143">
        <v>-6.4249792608951195E-2</v>
      </c>
      <c r="AF7" s="144"/>
      <c r="AG7" s="262"/>
      <c r="AH7" s="262"/>
    </row>
    <row r="8" spans="2:34" s="71" customFormat="1" ht="15" customHeight="1">
      <c r="B8" s="88" t="s">
        <v>19</v>
      </c>
      <c r="C8" s="70"/>
      <c r="D8" s="244">
        <v>155.85133189000001</v>
      </c>
      <c r="E8" s="244">
        <v>159.66882557000022</v>
      </c>
      <c r="F8" s="252">
        <f t="shared" ref="F8:F14" si="1">+E8/D8-1</f>
        <v>2.4494456567715428E-2</v>
      </c>
      <c r="G8" s="244"/>
      <c r="H8" s="282"/>
      <c r="I8" s="244">
        <v>152.74688401000009</v>
      </c>
      <c r="J8" s="244">
        <v>156.10599036419038</v>
      </c>
      <c r="K8" s="252">
        <v>2.1991324903036021E-2</v>
      </c>
      <c r="L8" s="244"/>
      <c r="M8" s="282"/>
      <c r="N8" s="244">
        <v>308.59821589999797</v>
      </c>
      <c r="O8" s="244">
        <v>315.77481593418889</v>
      </c>
      <c r="P8" s="252">
        <v>2.3255481284170869E-2</v>
      </c>
      <c r="Q8" s="244"/>
      <c r="R8" s="260"/>
      <c r="S8" s="244">
        <v>147.14203531000001</v>
      </c>
      <c r="T8" s="145">
        <v>147.37471202000029</v>
      </c>
      <c r="U8" s="146">
        <f t="shared" si="0"/>
        <v>1.5813068611567616E-3</v>
      </c>
      <c r="V8" s="147"/>
      <c r="W8" s="287"/>
      <c r="X8" s="244">
        <v>141.28175879000005</v>
      </c>
      <c r="Y8" s="145">
        <v>143.72592031419012</v>
      </c>
      <c r="Z8" s="146">
        <v>1.7299908672732851E-2</v>
      </c>
      <c r="AA8" s="147"/>
      <c r="AB8" s="287"/>
      <c r="AC8" s="244">
        <v>288.42379409999978</v>
      </c>
      <c r="AD8" s="145">
        <v>291.10063233419038</v>
      </c>
      <c r="AE8" s="146">
        <v>9.2809202602144071E-3</v>
      </c>
      <c r="AF8" s="147"/>
      <c r="AG8" s="271"/>
      <c r="AH8" s="262"/>
    </row>
    <row r="9" spans="2:34" s="71" customFormat="1" ht="15" customHeight="1">
      <c r="B9" s="72" t="s">
        <v>140</v>
      </c>
      <c r="C9" s="70"/>
      <c r="D9" s="166">
        <v>21.010213837210003</v>
      </c>
      <c r="E9" s="166">
        <v>20.240621230000066</v>
      </c>
      <c r="F9" s="251">
        <f t="shared" si="1"/>
        <v>-3.6629451426475002E-2</v>
      </c>
      <c r="G9" s="166"/>
      <c r="H9" s="253"/>
      <c r="I9" s="166">
        <v>25.387003009999972</v>
      </c>
      <c r="J9" s="166">
        <v>13.152094565809993</v>
      </c>
      <c r="K9" s="251">
        <v>-0.4819359118274274</v>
      </c>
      <c r="L9" s="166"/>
      <c r="M9" s="253"/>
      <c r="N9" s="166">
        <v>46.397216850000028</v>
      </c>
      <c r="O9" s="166">
        <v>33.392715795810027</v>
      </c>
      <c r="P9" s="251">
        <v>-0.28028623131066083</v>
      </c>
      <c r="Q9" s="166"/>
      <c r="R9" s="260"/>
      <c r="S9" s="142">
        <v>25.114521687210001</v>
      </c>
      <c r="T9" s="142">
        <v>17.331678559999993</v>
      </c>
      <c r="U9" s="143">
        <f t="shared" si="0"/>
        <v>-0.30989414109262348</v>
      </c>
      <c r="V9" s="144"/>
      <c r="W9" s="286"/>
      <c r="X9" s="142">
        <v>26.7280546100001</v>
      </c>
      <c r="Y9" s="142">
        <v>9.9720157758099699</v>
      </c>
      <c r="Z9" s="143">
        <v>-0.62690828340050553</v>
      </c>
      <c r="AA9" s="144"/>
      <c r="AB9" s="286"/>
      <c r="AC9" s="142">
        <v>51.842576300000083</v>
      </c>
      <c r="AD9" s="142">
        <v>27.303694335810004</v>
      </c>
      <c r="AE9" s="143">
        <v>-0.47333453920556873</v>
      </c>
      <c r="AF9" s="144"/>
      <c r="AG9" s="262"/>
      <c r="AH9" s="262"/>
    </row>
    <row r="10" spans="2:34" s="71" customFormat="1" ht="15" customHeight="1">
      <c r="B10" s="88" t="s">
        <v>21</v>
      </c>
      <c r="C10" s="70"/>
      <c r="D10" s="244">
        <v>6.9478440099999998</v>
      </c>
      <c r="E10" s="244">
        <v>6.3313000000000006</v>
      </c>
      <c r="F10" s="252">
        <f t="shared" si="1"/>
        <v>-8.8738896427814185E-2</v>
      </c>
      <c r="G10" s="244"/>
      <c r="H10" s="282"/>
      <c r="I10" s="244">
        <v>6.7825021000000003</v>
      </c>
      <c r="J10" s="244">
        <v>7.0196191399999996</v>
      </c>
      <c r="K10" s="252">
        <v>3.4960113023776163E-2</v>
      </c>
      <c r="L10" s="244"/>
      <c r="M10" s="282"/>
      <c r="N10" s="244">
        <v>13.730346110000003</v>
      </c>
      <c r="O10" s="244">
        <v>13.350919140000009</v>
      </c>
      <c r="P10" s="252">
        <v>-2.7634188312532865E-2</v>
      </c>
      <c r="Q10" s="244"/>
      <c r="R10" s="261"/>
      <c r="S10" s="235">
        <v>6.8403375899999999</v>
      </c>
      <c r="T10" s="235">
        <v>6.1387783499999999</v>
      </c>
      <c r="U10" s="238">
        <f t="shared" si="0"/>
        <v>-0.10256207837250908</v>
      </c>
      <c r="V10" s="239"/>
      <c r="W10" s="288"/>
      <c r="X10" s="235">
        <v>6.6296074799999998</v>
      </c>
      <c r="Y10" s="235">
        <v>6.8346292299999982</v>
      </c>
      <c r="Z10" s="238">
        <v>3.0925171756925642E-2</v>
      </c>
      <c r="AA10" s="239"/>
      <c r="AB10" s="288"/>
      <c r="AC10" s="235">
        <v>13.46994507</v>
      </c>
      <c r="AD10" s="235">
        <v>12.973407580000005</v>
      </c>
      <c r="AE10" s="238">
        <v>-3.6862621741930772E-2</v>
      </c>
      <c r="AF10" s="239"/>
      <c r="AG10" s="271"/>
      <c r="AH10" s="262"/>
    </row>
    <row r="11" spans="2:34" s="71" customFormat="1" ht="15" customHeight="1">
      <c r="B11" s="72" t="s">
        <v>22</v>
      </c>
      <c r="C11" s="70"/>
      <c r="D11" s="166">
        <v>27.95805784721</v>
      </c>
      <c r="E11" s="166">
        <v>26.571921230000026</v>
      </c>
      <c r="F11" s="251">
        <f t="shared" si="1"/>
        <v>-4.9579145475167508E-2</v>
      </c>
      <c r="G11" s="166"/>
      <c r="H11" s="253"/>
      <c r="I11" s="166">
        <v>32.169505110000017</v>
      </c>
      <c r="J11" s="166">
        <v>20.17171370581001</v>
      </c>
      <c r="K11" s="251">
        <v>-0.37295542356542033</v>
      </c>
      <c r="L11" s="166"/>
      <c r="M11" s="253"/>
      <c r="N11" s="166">
        <v>60.127562960000027</v>
      </c>
      <c r="O11" s="166">
        <v>46.743634935810014</v>
      </c>
      <c r="P11" s="251">
        <v>-0.22259222501822826</v>
      </c>
      <c r="Q11" s="166"/>
      <c r="R11" s="260"/>
      <c r="S11" s="142">
        <v>31.954859277209998</v>
      </c>
      <c r="T11" s="142">
        <v>23.470456909999985</v>
      </c>
      <c r="U11" s="143">
        <f t="shared" si="0"/>
        <v>-0.26551211800394425</v>
      </c>
      <c r="V11" s="144"/>
      <c r="W11" s="286"/>
      <c r="X11" s="142">
        <v>33.357662089999991</v>
      </c>
      <c r="Y11" s="142">
        <v>16.806645005809976</v>
      </c>
      <c r="Z11" s="143">
        <v>-0.49616837773387312</v>
      </c>
      <c r="AA11" s="144"/>
      <c r="AB11" s="286"/>
      <c r="AC11" s="142">
        <v>65.312521369999999</v>
      </c>
      <c r="AD11" s="142">
        <v>40.277101915809979</v>
      </c>
      <c r="AE11" s="143">
        <v>-0.38331730162984545</v>
      </c>
      <c r="AF11" s="144"/>
      <c r="AG11" s="262"/>
      <c r="AH11" s="262"/>
    </row>
    <row r="12" spans="2:34" s="71" customFormat="1" ht="15" customHeight="1">
      <c r="B12" s="88" t="s">
        <v>23</v>
      </c>
      <c r="C12" s="70"/>
      <c r="D12" s="244">
        <v>5.5530198000000013</v>
      </c>
      <c r="E12" s="244">
        <v>1.3970380000000024E-2</v>
      </c>
      <c r="F12" s="252">
        <f t="shared" si="1"/>
        <v>-0.99748418329068445</v>
      </c>
      <c r="G12" s="244"/>
      <c r="H12" s="282"/>
      <c r="I12" s="244">
        <v>6.1142518600000013</v>
      </c>
      <c r="J12" s="244">
        <v>0.77360961580999943</v>
      </c>
      <c r="K12" s="252">
        <v>-0.87347436227299935</v>
      </c>
      <c r="L12" s="244"/>
      <c r="M12" s="282"/>
      <c r="N12" s="244">
        <v>11.667271659999999</v>
      </c>
      <c r="O12" s="244">
        <v>0.78757999581000038</v>
      </c>
      <c r="P12" s="252">
        <v>-0.93249664370890295</v>
      </c>
      <c r="Q12" s="244"/>
      <c r="R12" s="270"/>
      <c r="S12" s="145">
        <v>5.4778003972099993</v>
      </c>
      <c r="T12" s="145">
        <v>3.6023299999999544E-3</v>
      </c>
      <c r="U12" s="146">
        <f t="shared" si="0"/>
        <v>-0.99934237654920122</v>
      </c>
      <c r="V12" s="147"/>
      <c r="W12" s="287"/>
      <c r="X12" s="145">
        <v>4.9877256400000007</v>
      </c>
      <c r="Y12" s="145">
        <v>0.77464191580999986</v>
      </c>
      <c r="Z12" s="146">
        <v>-0.84469035153064276</v>
      </c>
      <c r="AA12" s="147"/>
      <c r="AB12" s="287"/>
      <c r="AC12" s="145">
        <v>10.465526039999999</v>
      </c>
      <c r="AD12" s="145">
        <v>0.77824424581000018</v>
      </c>
      <c r="AE12" s="146">
        <v>-0.92563735039829875</v>
      </c>
      <c r="AF12" s="147"/>
      <c r="AG12" s="262"/>
      <c r="AH12" s="262"/>
    </row>
    <row r="13" spans="2:34" s="71" customFormat="1" ht="15" customHeight="1">
      <c r="B13" s="72" t="s">
        <v>24</v>
      </c>
      <c r="C13" s="70"/>
      <c r="D13" s="253">
        <v>8.6803600700000203</v>
      </c>
      <c r="E13" s="253">
        <v>9.2656168499999971</v>
      </c>
      <c r="F13" s="254">
        <f t="shared" si="1"/>
        <v>6.7423099419881005E-2</v>
      </c>
      <c r="G13" s="253"/>
      <c r="H13" s="253"/>
      <c r="I13" s="253">
        <v>11.032146590000034</v>
      </c>
      <c r="J13" s="253">
        <v>-4.3982331699999735</v>
      </c>
      <c r="K13" s="254">
        <v>-1.3986742864699335</v>
      </c>
      <c r="L13" s="253"/>
      <c r="M13" s="253"/>
      <c r="N13" s="253">
        <v>19.712506659999999</v>
      </c>
      <c r="O13" s="253">
        <v>4.867383680000076</v>
      </c>
      <c r="P13" s="254">
        <v>-0.75308144398110377</v>
      </c>
      <c r="Q13" s="253"/>
      <c r="R13" s="261"/>
      <c r="S13" s="142">
        <v>13.85945847</v>
      </c>
      <c r="T13" s="142">
        <v>9.0486283099999696</v>
      </c>
      <c r="U13" s="143">
        <f t="shared" si="0"/>
        <v>-0.34711530543660774</v>
      </c>
      <c r="V13" s="144"/>
      <c r="W13" s="286"/>
      <c r="X13" s="142">
        <v>15.192411189999937</v>
      </c>
      <c r="Y13" s="142">
        <v>-0.53673860000003548</v>
      </c>
      <c r="Z13" s="143">
        <v>-1.0353293886854071</v>
      </c>
      <c r="AA13" s="144"/>
      <c r="AB13" s="286"/>
      <c r="AC13" s="142">
        <v>29.051869659999952</v>
      </c>
      <c r="AD13" s="142">
        <v>8.5118897099999486</v>
      </c>
      <c r="AE13" s="143">
        <v>-0.70701060518251124</v>
      </c>
      <c r="AF13" s="144"/>
      <c r="AG13" s="262"/>
      <c r="AH13" s="262"/>
    </row>
    <row r="14" spans="2:34" s="71" customFormat="1" ht="15" customHeight="1">
      <c r="B14" s="72" t="s">
        <v>25</v>
      </c>
      <c r="C14" s="70"/>
      <c r="D14" s="148">
        <v>3.6981536499999801</v>
      </c>
      <c r="E14" s="148">
        <v>3.6815423749999852</v>
      </c>
      <c r="F14" s="149">
        <f t="shared" si="1"/>
        <v>-4.4917752403270672E-3</v>
      </c>
      <c r="G14" s="148"/>
      <c r="H14" s="283"/>
      <c r="I14" s="148">
        <v>5.2902915650000004</v>
      </c>
      <c r="J14" s="148">
        <v>-5.6658741549999911</v>
      </c>
      <c r="K14" s="149">
        <v>-2.0709946862824733</v>
      </c>
      <c r="L14" s="148"/>
      <c r="M14" s="283"/>
      <c r="N14" s="148">
        <v>8.9884452149999969</v>
      </c>
      <c r="O14" s="148">
        <v>-1.9843317799999618</v>
      </c>
      <c r="P14" s="149">
        <v>-1.2207647410131055</v>
      </c>
      <c r="Q14" s="148"/>
      <c r="R14" s="261"/>
      <c r="S14" s="148">
        <v>3.69815359</v>
      </c>
      <c r="T14" s="148">
        <v>3.7587716149999828</v>
      </c>
      <c r="U14" s="150">
        <f t="shared" si="0"/>
        <v>1.6391429810783675E-2</v>
      </c>
      <c r="V14" s="144"/>
      <c r="W14" s="286"/>
      <c r="X14" s="148">
        <v>5.2902916249999548</v>
      </c>
      <c r="Y14" s="148">
        <v>-5.6665838450000621</v>
      </c>
      <c r="Z14" s="150">
        <v>-2.0711288236402492</v>
      </c>
      <c r="AA14" s="144"/>
      <c r="AB14" s="286"/>
      <c r="AC14" s="148">
        <v>8.9884452150000005</v>
      </c>
      <c r="AD14" s="148">
        <v>-1.9078122300000402</v>
      </c>
      <c r="AE14" s="150">
        <v>-1.2122516391173264</v>
      </c>
      <c r="AF14" s="144"/>
      <c r="AG14" s="262"/>
      <c r="AH14" s="262"/>
    </row>
    <row r="15" spans="2:34" ht="6" customHeight="1">
      <c r="B15" s="68"/>
      <c r="C15" s="68"/>
      <c r="D15" s="186"/>
      <c r="E15" s="186"/>
      <c r="F15" s="255"/>
      <c r="G15" s="255"/>
      <c r="H15" s="282"/>
      <c r="I15" s="186"/>
      <c r="J15" s="186"/>
      <c r="K15" s="255"/>
      <c r="L15" s="255"/>
      <c r="M15" s="282"/>
      <c r="N15" s="186"/>
      <c r="O15" s="186"/>
      <c r="P15" s="255"/>
      <c r="Q15" s="255"/>
      <c r="R15" s="231"/>
      <c r="W15" s="51"/>
    </row>
    <row r="16" spans="2:34" ht="16.350000000000001" customHeight="1">
      <c r="B16" s="17" t="s">
        <v>26</v>
      </c>
      <c r="C16" s="17"/>
      <c r="D16" s="112"/>
      <c r="E16" s="112"/>
      <c r="F16" s="112"/>
      <c r="G16" s="112"/>
      <c r="H16" s="112"/>
      <c r="I16" s="112"/>
      <c r="J16" s="112"/>
      <c r="K16" s="112"/>
      <c r="L16" s="112"/>
      <c r="M16" s="112"/>
      <c r="N16" s="112"/>
      <c r="O16" s="112"/>
      <c r="P16" s="112"/>
      <c r="Q16" s="112"/>
      <c r="R16" s="232"/>
      <c r="S16" s="272"/>
      <c r="X16" s="272"/>
      <c r="AC16" s="272"/>
    </row>
    <row r="17" spans="2:18" ht="16.350000000000001" customHeight="1">
      <c r="B17" s="17"/>
      <c r="C17" s="17"/>
      <c r="D17" s="67"/>
      <c r="E17" s="67"/>
      <c r="G17" s="67"/>
      <c r="H17" s="67"/>
      <c r="I17" s="67"/>
      <c r="J17" s="67"/>
      <c r="L17" s="67"/>
      <c r="M17" s="67"/>
      <c r="N17" s="67"/>
      <c r="O17" s="67"/>
      <c r="Q17" s="67"/>
    </row>
    <row r="18" spans="2:18" ht="15" customHeight="1">
      <c r="D18" s="67"/>
      <c r="E18" s="67"/>
      <c r="G18" s="248"/>
      <c r="H18" s="248"/>
      <c r="I18" s="67"/>
      <c r="J18" s="67"/>
      <c r="L18" s="248"/>
      <c r="M18" s="248"/>
      <c r="N18" s="67"/>
      <c r="O18" s="67"/>
      <c r="Q18" s="248"/>
    </row>
    <row r="19" spans="2:18" ht="29.1" customHeight="1" thickBot="1">
      <c r="C19" s="68"/>
      <c r="D19" s="303"/>
      <c r="E19" s="303"/>
      <c r="F19" s="303"/>
      <c r="G19" s="303"/>
      <c r="H19" s="280"/>
      <c r="I19" s="303" t="s">
        <v>27</v>
      </c>
      <c r="J19" s="303"/>
      <c r="K19" s="303"/>
      <c r="L19" s="303"/>
      <c r="M19" s="280"/>
      <c r="N19" s="303"/>
      <c r="O19" s="303"/>
      <c r="P19" s="303"/>
      <c r="Q19" s="281"/>
      <c r="R19" s="229"/>
    </row>
    <row r="20" spans="2:18" ht="15" customHeight="1">
      <c r="B20" s="68"/>
      <c r="C20" s="68"/>
      <c r="D20" s="121" t="s">
        <v>16</v>
      </c>
      <c r="E20" s="121" t="s">
        <v>133</v>
      </c>
      <c r="F20" s="118" t="s">
        <v>17</v>
      </c>
      <c r="G20" s="120"/>
      <c r="H20" s="120"/>
      <c r="I20" s="249" t="s">
        <v>157</v>
      </c>
      <c r="J20" s="249" t="s">
        <v>158</v>
      </c>
      <c r="K20" s="192" t="s">
        <v>17</v>
      </c>
      <c r="L20" s="250"/>
      <c r="M20" s="120"/>
      <c r="N20" s="249" t="s">
        <v>159</v>
      </c>
      <c r="O20" s="249" t="s">
        <v>160</v>
      </c>
      <c r="P20" s="192" t="s">
        <v>17</v>
      </c>
      <c r="Q20" s="250"/>
      <c r="R20" s="230"/>
    </row>
    <row r="21" spans="2:18" ht="15" customHeight="1">
      <c r="B21" s="74" t="s">
        <v>28</v>
      </c>
      <c r="C21" s="68"/>
      <c r="D21" s="291">
        <v>164.21482399999999</v>
      </c>
      <c r="E21" s="291">
        <v>144.909435</v>
      </c>
      <c r="F21" s="290">
        <f t="shared" ref="F21:F25" si="2">+E21/D21-1</f>
        <v>-0.11756179210714857</v>
      </c>
      <c r="G21" s="292"/>
      <c r="H21" s="284"/>
      <c r="I21" s="291">
        <v>156.36295100000001</v>
      </c>
      <c r="J21" s="291">
        <v>118.07682999999999</v>
      </c>
      <c r="K21" s="290">
        <v>-0.24485417264860915</v>
      </c>
      <c r="L21" s="292"/>
      <c r="M21" s="284"/>
      <c r="N21" s="291">
        <v>320.57777499999997</v>
      </c>
      <c r="O21" s="291">
        <v>262.98626499999995</v>
      </c>
      <c r="P21" s="290">
        <v>-0.17964910387190758</v>
      </c>
      <c r="Q21" s="292"/>
      <c r="R21" s="260"/>
    </row>
    <row r="22" spans="2:18" ht="15" customHeight="1">
      <c r="B22" s="75" t="s">
        <v>29</v>
      </c>
      <c r="C22" s="75"/>
      <c r="D22" s="293">
        <v>106.23415200000001</v>
      </c>
      <c r="E22" s="293">
        <v>115.413326</v>
      </c>
      <c r="F22" s="152">
        <f t="shared" si="2"/>
        <v>8.6405113865830829E-2</v>
      </c>
      <c r="G22" s="294"/>
      <c r="H22" s="284"/>
      <c r="I22" s="293">
        <v>131.37775099999999</v>
      </c>
      <c r="J22" s="293">
        <v>67.755180999999993</v>
      </c>
      <c r="K22" s="152">
        <v>-0.48427202867858499</v>
      </c>
      <c r="L22" s="294"/>
      <c r="M22" s="284"/>
      <c r="N22" s="293">
        <v>237.61190299999998</v>
      </c>
      <c r="O22" s="293">
        <v>183.16850700000001</v>
      </c>
      <c r="P22" s="152">
        <v>-0.22912739350435649</v>
      </c>
      <c r="Q22" s="294"/>
      <c r="R22" s="260"/>
    </row>
    <row r="23" spans="2:18" ht="15" customHeight="1">
      <c r="B23" s="76" t="s">
        <v>30</v>
      </c>
      <c r="C23" s="75"/>
      <c r="D23" s="154">
        <v>8.988747</v>
      </c>
      <c r="E23" s="154">
        <v>9.719106</v>
      </c>
      <c r="F23" s="122">
        <f t="shared" si="2"/>
        <v>8.1252592825229231E-2</v>
      </c>
      <c r="G23" s="153"/>
      <c r="H23" s="284"/>
      <c r="I23" s="154">
        <v>8.6864539999999995</v>
      </c>
      <c r="J23" s="154">
        <v>13.947164000000001</v>
      </c>
      <c r="K23" s="122">
        <v>0.605622271182234</v>
      </c>
      <c r="L23" s="153"/>
      <c r="M23" s="284"/>
      <c r="N23" s="154">
        <v>17.675201000000001</v>
      </c>
      <c r="O23" s="154">
        <v>23.666270000000001</v>
      </c>
      <c r="P23" s="122">
        <v>0.33895337314693053</v>
      </c>
      <c r="Q23" s="153"/>
      <c r="R23" s="260"/>
    </row>
    <row r="24" spans="2:18" ht="15" customHeight="1">
      <c r="B24" s="77" t="s">
        <v>31</v>
      </c>
      <c r="C24" s="75"/>
      <c r="D24" s="151">
        <v>1.1167615149000001</v>
      </c>
      <c r="E24" s="151">
        <v>1.5680833951700002</v>
      </c>
      <c r="F24" s="122">
        <f t="shared" si="2"/>
        <v>0.40413452133548278</v>
      </c>
      <c r="G24" s="155"/>
      <c r="H24" s="285"/>
      <c r="I24" s="151">
        <v>1.1000000000000001</v>
      </c>
      <c r="J24" s="151">
        <v>0.7</v>
      </c>
      <c r="K24" s="122">
        <v>-0.32100000000000001</v>
      </c>
      <c r="L24" s="155"/>
      <c r="M24" s="285"/>
      <c r="N24" s="151">
        <v>2.2000000000000002</v>
      </c>
      <c r="O24" s="151">
        <v>2.2999999999999998</v>
      </c>
      <c r="P24" s="122">
        <v>4.5999999999999999E-2</v>
      </c>
      <c r="Q24" s="155"/>
      <c r="R24" s="261"/>
    </row>
    <row r="25" spans="2:18" ht="15" customHeight="1">
      <c r="B25" s="77" t="s">
        <v>32</v>
      </c>
      <c r="C25" s="75"/>
      <c r="D25" s="278">
        <v>922.03526534000002</v>
      </c>
      <c r="E25" s="278">
        <v>1383</v>
      </c>
      <c r="F25" s="122">
        <f t="shared" si="2"/>
        <v>0.49994262908156717</v>
      </c>
      <c r="G25" s="122"/>
      <c r="H25" s="110"/>
      <c r="I25" s="278">
        <v>1064</v>
      </c>
      <c r="J25" s="278">
        <v>1512</v>
      </c>
      <c r="K25" s="122">
        <f t="shared" ref="K25" si="3">+J25/I25-1</f>
        <v>0.42105263157894735</v>
      </c>
      <c r="L25" s="122"/>
      <c r="M25" s="110"/>
      <c r="N25" s="289"/>
      <c r="O25" s="289"/>
      <c r="P25" s="290"/>
      <c r="Q25" s="290"/>
      <c r="R25" s="260"/>
    </row>
    <row r="26" spans="2:18" ht="6" customHeight="1">
      <c r="B26" s="75"/>
      <c r="C26" s="75"/>
      <c r="G26" s="73"/>
      <c r="H26" s="73"/>
      <c r="L26" s="73"/>
      <c r="M26" s="73"/>
      <c r="Q26" s="73"/>
      <c r="R26" s="228"/>
    </row>
    <row r="27" spans="2:18" ht="15" customHeight="1">
      <c r="B27" s="91" t="s">
        <v>33</v>
      </c>
      <c r="C27" s="91"/>
      <c r="E27" s="87"/>
      <c r="G27" s="73"/>
      <c r="H27" s="73"/>
      <c r="J27" s="87"/>
      <c r="L27" s="73"/>
      <c r="M27" s="73"/>
      <c r="O27" s="87"/>
      <c r="Q27" s="73"/>
      <c r="R27" s="228"/>
    </row>
    <row r="28" spans="2:18" ht="15" customHeight="1">
      <c r="C28" s="68"/>
      <c r="G28" s="73"/>
      <c r="H28" s="73"/>
      <c r="L28" s="73"/>
      <c r="M28" s="73"/>
      <c r="Q28" s="73"/>
      <c r="R28" s="228"/>
    </row>
    <row r="29" spans="2:18" ht="15" customHeight="1">
      <c r="R29" s="228"/>
    </row>
  </sheetData>
  <mergeCells count="7">
    <mergeCell ref="S5:AF5"/>
    <mergeCell ref="N19:P19"/>
    <mergeCell ref="D5:G5"/>
    <mergeCell ref="D19:G19"/>
    <mergeCell ref="I5:L5"/>
    <mergeCell ref="I19:L19"/>
    <mergeCell ref="N5:P5"/>
  </mergeCells>
  <pageMargins left="0.51181102362204722" right="0.11811023622047245" top="0.74803149606299213" bottom="0.74803149606299213" header="0.31496062992125984" footer="0.31496062992125984"/>
  <pageSetup paperSize="9" scale="98"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0"/>
  <sheetViews>
    <sheetView showGridLines="0" zoomScale="80" zoomScaleNormal="80" workbookViewId="0">
      <selection activeCell="G24" sqref="G24"/>
    </sheetView>
  </sheetViews>
  <sheetFormatPr defaultColWidth="9.109375" defaultRowHeight="15" customHeight="1"/>
  <cols>
    <col min="1" max="1" width="1.88671875" style="20" customWidth="1"/>
    <col min="2" max="2" width="29.88671875" style="20" customWidth="1"/>
    <col min="3" max="3" width="1.88671875" style="40" customWidth="1"/>
    <col min="4" max="6" width="12.109375" style="20" customWidth="1"/>
    <col min="7" max="7" width="1.88671875" style="20" customWidth="1"/>
    <col min="8" max="8" width="3.44140625" style="233" customWidth="1"/>
    <col min="9" max="9" width="12.109375" style="233" customWidth="1"/>
    <col min="10" max="11" width="12.109375" style="20" customWidth="1"/>
    <col min="12" max="12" width="1.88671875" style="20" customWidth="1"/>
    <col min="13" max="13" width="3.44140625" style="20" customWidth="1"/>
    <col min="14" max="16" width="12.109375" style="20" customWidth="1"/>
    <col min="17" max="17" width="1.88671875" style="20" customWidth="1"/>
    <col min="18" max="16384" width="9.109375" style="20"/>
  </cols>
  <sheetData>
    <row r="1" spans="2:17" ht="15" customHeight="1">
      <c r="D1" s="64"/>
      <c r="E1" s="64"/>
      <c r="F1" s="64"/>
      <c r="G1" s="64"/>
    </row>
    <row r="2" spans="2:17" ht="15" customHeight="1">
      <c r="B2" s="19" t="s">
        <v>3</v>
      </c>
      <c r="C2" s="38"/>
      <c r="D2" s="64"/>
      <c r="E2" s="64"/>
      <c r="F2" s="64"/>
      <c r="G2" s="64"/>
    </row>
    <row r="3" spans="2:17" ht="15" customHeight="1">
      <c r="B3" s="13" t="s">
        <v>34</v>
      </c>
      <c r="C3" s="39"/>
      <c r="D3" s="64"/>
      <c r="E3" s="64"/>
      <c r="F3" s="64"/>
      <c r="G3" s="64"/>
    </row>
    <row r="4" spans="2:17" ht="15" customHeight="1">
      <c r="B4" s="39"/>
      <c r="C4" s="39"/>
      <c r="D4" s="65"/>
      <c r="E4" s="64"/>
      <c r="F4" s="64"/>
      <c r="G4" s="64"/>
    </row>
    <row r="5" spans="2:17" ht="29.1" customHeight="1" thickBot="1">
      <c r="B5" s="39"/>
      <c r="C5" s="39"/>
      <c r="D5" s="303" t="s">
        <v>15</v>
      </c>
      <c r="E5" s="303"/>
      <c r="F5" s="303"/>
      <c r="G5" s="303"/>
      <c r="H5" s="303"/>
      <c r="I5" s="303"/>
      <c r="J5" s="303"/>
      <c r="K5" s="303"/>
      <c r="L5" s="303"/>
      <c r="M5" s="303"/>
      <c r="N5" s="303"/>
      <c r="O5" s="303"/>
      <c r="P5" s="303"/>
      <c r="Q5" s="303"/>
    </row>
    <row r="6" spans="2:17" ht="15" customHeight="1">
      <c r="B6" s="42"/>
      <c r="D6" s="118" t="s">
        <v>16</v>
      </c>
      <c r="E6" s="118" t="s">
        <v>133</v>
      </c>
      <c r="F6" s="118" t="s">
        <v>17</v>
      </c>
      <c r="G6" s="49"/>
      <c r="I6" s="118" t="s">
        <v>157</v>
      </c>
      <c r="J6" s="118" t="s">
        <v>158</v>
      </c>
      <c r="K6" s="118" t="s">
        <v>17</v>
      </c>
      <c r="L6" s="49"/>
      <c r="N6" s="118" t="s">
        <v>159</v>
      </c>
      <c r="O6" s="118" t="s">
        <v>160</v>
      </c>
      <c r="P6" s="118" t="s">
        <v>17</v>
      </c>
      <c r="Q6" s="49"/>
    </row>
    <row r="7" spans="2:17" s="19" customFormat="1" ht="15" customHeight="1">
      <c r="B7" s="43" t="s">
        <v>18</v>
      </c>
      <c r="C7" s="38"/>
      <c r="D7" s="189">
        <v>176.86154572721</v>
      </c>
      <c r="E7" s="189">
        <v>179.90944680000001</v>
      </c>
      <c r="F7" s="149">
        <f>+E7/D7-1</f>
        <v>1.7233260402976791E-2</v>
      </c>
      <c r="G7" s="141"/>
      <c r="H7" s="263"/>
      <c r="I7" s="189">
        <v>178.13388702000017</v>
      </c>
      <c r="J7" s="189">
        <v>169.25808493000002</v>
      </c>
      <c r="K7" s="149">
        <v>-4.9826578415164864E-2</v>
      </c>
      <c r="L7" s="141"/>
      <c r="N7" s="189">
        <v>354.99543274999996</v>
      </c>
      <c r="O7" s="189">
        <v>349.16753172999955</v>
      </c>
      <c r="P7" s="149">
        <v>-1.6416833802210089E-2</v>
      </c>
      <c r="Q7" s="141"/>
    </row>
    <row r="8" spans="2:17" ht="15" customHeight="1">
      <c r="B8" s="14" t="s">
        <v>142</v>
      </c>
      <c r="D8" s="164">
        <v>120.60023296000007</v>
      </c>
      <c r="E8" s="164">
        <v>110.16952822000003</v>
      </c>
      <c r="F8" s="110">
        <f t="shared" ref="F8:F19" si="0">+E8/D8-1</f>
        <v>-8.6489921984310159E-2</v>
      </c>
      <c r="G8" s="186"/>
      <c r="H8" s="263"/>
      <c r="I8" s="164">
        <v>116.81387583000001</v>
      </c>
      <c r="J8" s="164">
        <v>94.01221889</v>
      </c>
      <c r="K8" s="110">
        <v>-0.19519647625752451</v>
      </c>
      <c r="L8" s="186"/>
      <c r="N8" s="164">
        <v>237.41410879000006</v>
      </c>
      <c r="O8" s="164">
        <v>204.1817471099998</v>
      </c>
      <c r="P8" s="110">
        <v>-0.13997635544648818</v>
      </c>
      <c r="Q8" s="186"/>
    </row>
    <row r="9" spans="2:17" ht="15" customHeight="1">
      <c r="B9" s="39" t="s">
        <v>35</v>
      </c>
      <c r="D9" s="164">
        <v>36.718842017210001</v>
      </c>
      <c r="E9" s="164">
        <v>37.29992592</v>
      </c>
      <c r="F9" s="110">
        <f t="shared" si="0"/>
        <v>1.5825224077536282E-2</v>
      </c>
      <c r="G9" s="186"/>
      <c r="H9" s="263"/>
      <c r="I9" s="164">
        <v>36.085742189999998</v>
      </c>
      <c r="J9" s="164">
        <v>47.820294750000009</v>
      </c>
      <c r="K9" s="110">
        <v>0.32518529058415391</v>
      </c>
      <c r="L9" s="186"/>
      <c r="N9" s="164">
        <v>72.804584209999987</v>
      </c>
      <c r="O9" s="164">
        <v>85.120220669999981</v>
      </c>
      <c r="P9" s="110">
        <v>0.16916017849200757</v>
      </c>
      <c r="Q9" s="186"/>
    </row>
    <row r="10" spans="2:17" ht="15" customHeight="1">
      <c r="B10" s="39" t="s">
        <v>139</v>
      </c>
      <c r="D10" s="164">
        <v>10.54206748</v>
      </c>
      <c r="E10" s="164">
        <v>12.96598579</v>
      </c>
      <c r="F10" s="110">
        <f t="shared" si="0"/>
        <v>0.22992817249543918</v>
      </c>
      <c r="G10" s="192"/>
      <c r="H10" s="263"/>
      <c r="I10" s="164">
        <v>10.67889284</v>
      </c>
      <c r="J10" s="164">
        <v>8.4991195300000015</v>
      </c>
      <c r="K10" s="110">
        <v>-0.2041197849495415</v>
      </c>
      <c r="L10" s="192"/>
      <c r="N10" s="164">
        <v>21.220960320000003</v>
      </c>
      <c r="O10" s="164">
        <v>21.465105320000006</v>
      </c>
      <c r="P10" s="110">
        <v>1.1504898756627243E-2</v>
      </c>
      <c r="Q10" s="192"/>
    </row>
    <row r="11" spans="2:17" ht="15" customHeight="1">
      <c r="B11" s="39" t="s">
        <v>36</v>
      </c>
      <c r="D11" s="164">
        <v>9.0004032700000014</v>
      </c>
      <c r="E11" s="164">
        <v>19.47400687</v>
      </c>
      <c r="F11" s="110">
        <f t="shared" si="0"/>
        <v>1.1636815913471836</v>
      </c>
      <c r="G11" s="193"/>
      <c r="H11" s="263"/>
      <c r="I11" s="164">
        <v>14.555376159999998</v>
      </c>
      <c r="J11" s="164">
        <v>18.926451759999992</v>
      </c>
      <c r="K11" s="110">
        <v>0.30030660506131468</v>
      </c>
      <c r="L11" s="193"/>
      <c r="N11" s="164">
        <v>23.555779429999998</v>
      </c>
      <c r="O11" s="164">
        <v>38.400458630000003</v>
      </c>
      <c r="P11" s="110">
        <v>0.63019265586662032</v>
      </c>
      <c r="Q11" s="193"/>
    </row>
    <row r="12" spans="2:17" s="19" customFormat="1" ht="15" customHeight="1">
      <c r="B12" s="35" t="s">
        <v>135</v>
      </c>
      <c r="C12" s="38"/>
      <c r="D12" s="189">
        <v>155.85133189000001</v>
      </c>
      <c r="E12" s="189">
        <v>159.66882557000022</v>
      </c>
      <c r="F12" s="149">
        <f t="shared" si="0"/>
        <v>2.4494456567715428E-2</v>
      </c>
      <c r="G12" s="141"/>
      <c r="H12" s="263"/>
      <c r="I12" s="189">
        <v>152.74688401000009</v>
      </c>
      <c r="J12" s="189">
        <v>156.10599036419038</v>
      </c>
      <c r="K12" s="149">
        <v>2.1991324903036021E-2</v>
      </c>
      <c r="L12" s="141"/>
      <c r="N12" s="189">
        <v>308.59821589999797</v>
      </c>
      <c r="O12" s="189">
        <v>315.77481593418889</v>
      </c>
      <c r="P12" s="149">
        <v>2.3255481284170869E-2</v>
      </c>
      <c r="Q12" s="141"/>
    </row>
    <row r="13" spans="2:17" s="10" customFormat="1" ht="15" customHeight="1">
      <c r="B13" s="14" t="s">
        <v>38</v>
      </c>
      <c r="C13" s="17"/>
      <c r="D13" s="163">
        <v>85.947886299999993</v>
      </c>
      <c r="E13" s="163">
        <v>88.294191179999913</v>
      </c>
      <c r="F13" s="191">
        <f t="shared" si="0"/>
        <v>2.7299157443036792E-2</v>
      </c>
      <c r="G13" s="111"/>
      <c r="H13" s="264"/>
      <c r="I13" s="163">
        <v>83.273947470000024</v>
      </c>
      <c r="J13" s="163">
        <v>81.855033929999962</v>
      </c>
      <c r="K13" s="191">
        <v>-1.7039105063576331E-2</v>
      </c>
      <c r="L13" s="111"/>
      <c r="N13" s="163">
        <v>169.22183377000019</v>
      </c>
      <c r="O13" s="163">
        <v>170.14922511000012</v>
      </c>
      <c r="P13" s="191">
        <v>5.4803291002057646E-3</v>
      </c>
      <c r="Q13" s="111"/>
    </row>
    <row r="14" spans="2:17" s="10" customFormat="1" ht="15" customHeight="1">
      <c r="B14" s="14" t="s">
        <v>39</v>
      </c>
      <c r="C14" s="17"/>
      <c r="D14" s="163">
        <v>63.175509850000005</v>
      </c>
      <c r="E14" s="163">
        <v>64.687780450000005</v>
      </c>
      <c r="F14" s="191">
        <f t="shared" si="0"/>
        <v>2.3937608158456358E-2</v>
      </c>
      <c r="G14" s="118"/>
      <c r="H14" s="264"/>
      <c r="I14" s="163">
        <v>62.699775699999996</v>
      </c>
      <c r="J14" s="163">
        <v>64.94513556419011</v>
      </c>
      <c r="K14" s="191">
        <v>3.581129021790283E-2</v>
      </c>
      <c r="L14" s="118"/>
      <c r="N14" s="163">
        <v>125.87528554999994</v>
      </c>
      <c r="O14" s="163">
        <v>129.63291601418993</v>
      </c>
      <c r="P14" s="191">
        <v>2.9852011439508455E-2</v>
      </c>
      <c r="Q14" s="118"/>
    </row>
    <row r="15" spans="2:17" s="10" customFormat="1" ht="15" customHeight="1">
      <c r="B15" s="14" t="s">
        <v>40</v>
      </c>
      <c r="C15" s="17"/>
      <c r="D15" s="163">
        <v>6.7279357399999995</v>
      </c>
      <c r="E15" s="163">
        <v>6.6868539399999962</v>
      </c>
      <c r="F15" s="191">
        <f t="shared" si="0"/>
        <v>-6.1061522564428428E-3</v>
      </c>
      <c r="G15" s="237"/>
      <c r="H15" s="264"/>
      <c r="I15" s="163">
        <v>6.7731608399999992</v>
      </c>
      <c r="J15" s="163">
        <v>9.3058208699999998</v>
      </c>
      <c r="K15" s="191">
        <v>0.37392586560811691</v>
      </c>
      <c r="L15" s="237"/>
      <c r="N15" s="163">
        <v>13.501096579999999</v>
      </c>
      <c r="O15" s="163">
        <v>15.992674810000002</v>
      </c>
      <c r="P15" s="191">
        <v>0.1845463600112994</v>
      </c>
      <c r="Q15" s="237"/>
    </row>
    <row r="16" spans="2:17" s="19" customFormat="1" ht="15" customHeight="1">
      <c r="B16" s="35" t="s">
        <v>136</v>
      </c>
      <c r="C16" s="38"/>
      <c r="D16" s="189">
        <v>21.010213837210003</v>
      </c>
      <c r="E16" s="189">
        <v>20.24062123000002</v>
      </c>
      <c r="F16" s="149">
        <f t="shared" si="0"/>
        <v>-3.6629451426477222E-2</v>
      </c>
      <c r="G16" s="141"/>
      <c r="H16" s="245"/>
      <c r="I16" s="189">
        <v>25.387003009999972</v>
      </c>
      <c r="J16" s="189">
        <v>13.152094565809993</v>
      </c>
      <c r="K16" s="149">
        <v>-0.4819359118274274</v>
      </c>
      <c r="L16" s="141"/>
      <c r="N16" s="189">
        <v>46.397216850000028</v>
      </c>
      <c r="O16" s="189">
        <v>33.392715795810027</v>
      </c>
      <c r="P16" s="149">
        <v>-0.28028623131066083</v>
      </c>
      <c r="Q16" s="141"/>
    </row>
    <row r="17" spans="1:17" s="48" customFormat="1" ht="15" customHeight="1">
      <c r="B17" s="14" t="s">
        <v>143</v>
      </c>
      <c r="C17" s="40"/>
      <c r="D17" s="164">
        <v>19.962865349999994</v>
      </c>
      <c r="E17" s="164">
        <v>11.190128950000009</v>
      </c>
      <c r="F17" s="110">
        <f t="shared" si="0"/>
        <v>-0.43945276623327967</v>
      </c>
      <c r="G17" s="186"/>
      <c r="H17" s="263"/>
      <c r="I17" s="164">
        <v>21.225084610000014</v>
      </c>
      <c r="J17" s="164">
        <v>4.1388756700000009</v>
      </c>
      <c r="K17" s="110">
        <v>-0.80500074576616731</v>
      </c>
      <c r="L17" s="186"/>
      <c r="N17" s="164">
        <v>41.18794996000004</v>
      </c>
      <c r="O17" s="164">
        <v>15.329004620000028</v>
      </c>
      <c r="P17" s="110">
        <v>-0.62782792940928367</v>
      </c>
      <c r="Q17" s="186"/>
    </row>
    <row r="18" spans="1:17" ht="15" customHeight="1">
      <c r="B18" s="39" t="s">
        <v>35</v>
      </c>
      <c r="C18" s="27"/>
      <c r="D18" s="124">
        <v>-0.870475442790003</v>
      </c>
      <c r="E18" s="124">
        <v>-2.0622163199999948</v>
      </c>
      <c r="F18" s="110">
        <f>+-(E18/D18-1)</f>
        <v>-1.3690689232889621</v>
      </c>
      <c r="G18" s="186"/>
      <c r="H18" s="245"/>
      <c r="I18" s="124">
        <v>0.10285177000000371</v>
      </c>
      <c r="J18" s="124">
        <v>2.2105938058100065</v>
      </c>
      <c r="K18" s="110" t="s">
        <v>156</v>
      </c>
      <c r="L18" s="186"/>
      <c r="N18" s="124">
        <v>-0.7676236699999891</v>
      </c>
      <c r="O18" s="124">
        <v>0.148377485810013</v>
      </c>
      <c r="P18" s="110">
        <v>1.1932945681703837</v>
      </c>
      <c r="Q18" s="186"/>
    </row>
    <row r="19" spans="1:17" ht="15" customHeight="1">
      <c r="A19" s="40"/>
      <c r="B19" s="39" t="s">
        <v>137</v>
      </c>
      <c r="C19" s="59"/>
      <c r="D19" s="164">
        <v>4.9796575199999999</v>
      </c>
      <c r="E19" s="164">
        <v>7.3196430300000008</v>
      </c>
      <c r="F19" s="110">
        <f t="shared" si="0"/>
        <v>0.46990892458001832</v>
      </c>
      <c r="G19" s="186"/>
      <c r="H19" s="245"/>
      <c r="I19" s="164">
        <v>4.3463614799999988</v>
      </c>
      <c r="J19" s="164">
        <v>3.3573802300000017</v>
      </c>
      <c r="K19" s="110">
        <v>-0.22754233732073234</v>
      </c>
      <c r="L19" s="186"/>
      <c r="N19" s="164">
        <v>9.3260189999999987</v>
      </c>
      <c r="O19" s="164">
        <v>10.677023259999999</v>
      </c>
      <c r="P19" s="110">
        <v>0.14486398322799898</v>
      </c>
      <c r="Q19" s="186"/>
    </row>
    <row r="20" spans="1:17" ht="15" customHeight="1">
      <c r="B20" s="39" t="s">
        <v>138</v>
      </c>
      <c r="C20" s="27"/>
      <c r="D20" s="123">
        <v>-3.06183359</v>
      </c>
      <c r="E20" s="123">
        <v>3.7930655699999969</v>
      </c>
      <c r="F20" s="110">
        <f>+-(E20/D20-1)</f>
        <v>2.2388215944812329</v>
      </c>
      <c r="G20" s="186"/>
      <c r="H20" s="245"/>
      <c r="I20" s="123">
        <v>-0.28729484999999894</v>
      </c>
      <c r="J20" s="123">
        <v>3.4452448600000003</v>
      </c>
      <c r="K20" s="110" t="s">
        <v>156</v>
      </c>
      <c r="L20" s="186"/>
      <c r="N20" s="123">
        <v>-3.3491284399999994</v>
      </c>
      <c r="O20" s="123">
        <v>7.2383104300000092</v>
      </c>
      <c r="P20" s="110">
        <v>3.1612519673924511</v>
      </c>
      <c r="Q20" s="186"/>
    </row>
    <row r="21" spans="1:17" s="19" customFormat="1" ht="15" customHeight="1">
      <c r="B21" s="35" t="s">
        <v>42</v>
      </c>
      <c r="C21" s="38"/>
      <c r="D21" s="149">
        <v>0.11879469757442924</v>
      </c>
      <c r="E21" s="149">
        <v>0.11250449373289952</v>
      </c>
      <c r="F21" s="167">
        <f>+(E21-D21)*100</f>
        <v>-0.6290203841529729</v>
      </c>
      <c r="G21" s="141"/>
      <c r="H21" s="245"/>
      <c r="I21" s="149">
        <v>0.14251641523518591</v>
      </c>
      <c r="J21" s="149">
        <v>0.11250449373289967</v>
      </c>
      <c r="K21" s="167">
        <v>6.4812035138664585</v>
      </c>
      <c r="L21" s="141"/>
      <c r="N21" s="149">
        <v>0.13069806698801825</v>
      </c>
      <c r="O21" s="149">
        <v>9.5635225962623402E-2</v>
      </c>
      <c r="P21" s="167">
        <v>-3.5062841025394849</v>
      </c>
      <c r="Q21" s="141"/>
    </row>
    <row r="22" spans="1:17" ht="6" customHeight="1">
      <c r="B22" s="27"/>
      <c r="C22" s="27"/>
      <c r="D22" s="27"/>
      <c r="E22" s="27"/>
      <c r="F22" s="27"/>
      <c r="G22" s="27"/>
    </row>
    <row r="23" spans="1:17" ht="15" customHeight="1">
      <c r="B23" s="91" t="s">
        <v>43</v>
      </c>
      <c r="C23" s="91"/>
      <c r="D23" s="28"/>
      <c r="E23" s="28"/>
      <c r="F23" s="28"/>
      <c r="G23" s="28"/>
    </row>
    <row r="24" spans="1:17" ht="15" customHeight="1">
      <c r="B24" s="91" t="s">
        <v>154</v>
      </c>
      <c r="C24" s="91"/>
      <c r="D24" s="28"/>
      <c r="E24" s="28"/>
      <c r="F24" s="28"/>
      <c r="G24" s="28"/>
    </row>
    <row r="25" spans="1:17" ht="15" customHeight="1">
      <c r="B25" s="91" t="s">
        <v>141</v>
      </c>
      <c r="C25" s="91"/>
      <c r="D25" s="28"/>
      <c r="E25" s="28"/>
      <c r="F25" s="28"/>
      <c r="G25" s="28"/>
    </row>
    <row r="26" spans="1:17" ht="16.350000000000001" customHeight="1">
      <c r="B26" s="91"/>
      <c r="C26" s="91"/>
      <c r="D26" s="28"/>
      <c r="E26" s="28"/>
      <c r="F26" s="28"/>
      <c r="G26" s="28"/>
    </row>
    <row r="27" spans="1:17" ht="15" customHeight="1">
      <c r="B27" s="108"/>
      <c r="C27" s="108"/>
      <c r="D27" s="66"/>
      <c r="E27" s="66"/>
      <c r="F27" s="66"/>
      <c r="G27" s="66"/>
    </row>
    <row r="28" spans="1:17" ht="15" customHeight="1">
      <c r="D28" s="194"/>
      <c r="E28" s="194"/>
      <c r="F28" s="194"/>
      <c r="G28" s="194"/>
    </row>
    <row r="29" spans="1:17" ht="15" customHeight="1">
      <c r="D29" s="194"/>
      <c r="E29" s="194"/>
      <c r="F29" s="194"/>
      <c r="G29" s="194"/>
    </row>
    <row r="30" spans="1:17" ht="15" customHeight="1">
      <c r="D30" s="194"/>
      <c r="E30" s="194"/>
      <c r="F30" s="194"/>
      <c r="G30" s="194"/>
    </row>
  </sheetData>
  <mergeCells count="1">
    <mergeCell ref="D5:Q5"/>
  </mergeCells>
  <pageMargins left="0.51181102362204722" right="0.11811023622047245" top="0.74803149606299213" bottom="0.74803149606299213" header="0.31496062992125984" footer="0.31496062992125984"/>
  <pageSetup paperSize="9" orientation="landscape" horizontalDpi="4294967293" verticalDpi="4294967293" r:id="rId1"/>
  <ignoredErrors>
    <ignoredError sqref="F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U43"/>
  <sheetViews>
    <sheetView showGridLines="0" zoomScale="80" zoomScaleNormal="80" workbookViewId="0">
      <selection activeCell="B21" sqref="B21"/>
    </sheetView>
  </sheetViews>
  <sheetFormatPr defaultColWidth="9.109375" defaultRowHeight="15" customHeight="1"/>
  <cols>
    <col min="1" max="1" width="1.88671875" style="20" customWidth="1"/>
    <col min="2" max="2" width="61.77734375" style="20" bestFit="1" customWidth="1"/>
    <col min="3" max="3" width="1.88671875" style="40" customWidth="1"/>
    <col min="4" max="4" width="12.109375" style="17" customWidth="1"/>
    <col min="5" max="6" width="12.109375" style="20" customWidth="1"/>
    <col min="7" max="7" width="1.88671875" style="20" customWidth="1"/>
    <col min="8" max="8" width="3.44140625" style="233" customWidth="1"/>
    <col min="9" max="9" width="12.109375" style="233" customWidth="1"/>
    <col min="10" max="11" width="12.109375" style="20" customWidth="1"/>
    <col min="12" max="12" width="1.88671875" style="20" customWidth="1"/>
    <col min="13" max="13" width="3.44140625" style="20" customWidth="1"/>
    <col min="14" max="16" width="12.109375" style="20" customWidth="1"/>
    <col min="17" max="17" width="1.88671875" style="20" customWidth="1"/>
    <col min="18" max="16384" width="9.109375" style="20"/>
  </cols>
  <sheetData>
    <row r="2" spans="2:21" ht="15" customHeight="1">
      <c r="B2" s="90" t="s">
        <v>4</v>
      </c>
      <c r="C2" s="38"/>
      <c r="D2" s="182"/>
      <c r="E2" s="182"/>
    </row>
    <row r="3" spans="2:21" ht="15" customHeight="1">
      <c r="B3" s="39" t="s">
        <v>45</v>
      </c>
      <c r="C3" s="39"/>
    </row>
    <row r="4" spans="2:21" ht="15" customHeight="1">
      <c r="B4" s="39"/>
      <c r="C4" s="39"/>
    </row>
    <row r="5" spans="2:21" ht="29.1" customHeight="1" thickBot="1">
      <c r="B5" s="14"/>
      <c r="C5" s="14"/>
      <c r="D5" s="303" t="s">
        <v>46</v>
      </c>
      <c r="E5" s="303"/>
      <c r="F5" s="303"/>
      <c r="G5" s="303"/>
      <c r="H5" s="303"/>
      <c r="I5" s="303"/>
      <c r="J5" s="303"/>
      <c r="K5" s="303"/>
      <c r="L5" s="303"/>
      <c r="M5" s="303"/>
      <c r="N5" s="303"/>
      <c r="O5" s="303"/>
      <c r="P5" s="303"/>
      <c r="Q5" s="303"/>
    </row>
    <row r="6" spans="2:21" ht="15" customHeight="1">
      <c r="B6" s="16"/>
      <c r="C6" s="17"/>
      <c r="D6" s="118" t="s">
        <v>16</v>
      </c>
      <c r="E6" s="118" t="s">
        <v>133</v>
      </c>
      <c r="F6" s="118" t="s">
        <v>47</v>
      </c>
      <c r="G6" s="125"/>
      <c r="I6" s="249" t="s">
        <v>157</v>
      </c>
      <c r="J6" s="249" t="s">
        <v>158</v>
      </c>
      <c r="K6" s="118" t="s">
        <v>47</v>
      </c>
      <c r="L6" s="125"/>
      <c r="N6" s="249" t="s">
        <v>159</v>
      </c>
      <c r="O6" s="249" t="s">
        <v>160</v>
      </c>
      <c r="P6" s="118" t="s">
        <v>47</v>
      </c>
      <c r="Q6" s="125"/>
    </row>
    <row r="7" spans="2:21" s="10" customFormat="1" ht="15" customHeight="1">
      <c r="B7" s="54" t="s">
        <v>20</v>
      </c>
      <c r="C7" s="14"/>
      <c r="D7" s="222">
        <v>21.010213837209982</v>
      </c>
      <c r="E7" s="222">
        <v>20.240621230000066</v>
      </c>
      <c r="F7" s="240">
        <v>-0.76959260720991551</v>
      </c>
      <c r="G7" s="141"/>
      <c r="H7" s="265"/>
      <c r="I7" s="222">
        <v>25.387003009999972</v>
      </c>
      <c r="J7" s="222">
        <v>13.152094565810055</v>
      </c>
      <c r="K7" s="240">
        <v>-12.234908444189916</v>
      </c>
      <c r="L7" s="141"/>
      <c r="N7" s="222">
        <v>46.397216849999971</v>
      </c>
      <c r="O7" s="222">
        <v>33.392715795809956</v>
      </c>
      <c r="P7" s="240">
        <v>-13.004501054190012</v>
      </c>
      <c r="Q7" s="141"/>
      <c r="S7" s="92"/>
      <c r="T7" s="92"/>
      <c r="U7" s="92"/>
    </row>
    <row r="8" spans="2:21" s="10" customFormat="1" ht="15" customHeight="1">
      <c r="B8" s="63" t="s">
        <v>48</v>
      </c>
      <c r="C8" s="14"/>
      <c r="D8" s="241">
        <v>5.5530197972099993</v>
      </c>
      <c r="E8" s="241">
        <v>1.3970380000000024E-2</v>
      </c>
      <c r="F8" s="111">
        <v>-5.5390494172099993</v>
      </c>
      <c r="G8" s="242"/>
      <c r="H8" s="265"/>
      <c r="I8" s="241">
        <v>6.1142518600000004</v>
      </c>
      <c r="J8" s="241">
        <v>0.77360961580999943</v>
      </c>
      <c r="K8" s="111">
        <v>-5.3406422441900014</v>
      </c>
      <c r="L8" s="242"/>
      <c r="N8" s="241">
        <v>11.667271660000001</v>
      </c>
      <c r="O8" s="241">
        <v>0.78757999580999949</v>
      </c>
      <c r="P8" s="111">
        <v>-10.87969166419</v>
      </c>
      <c r="Q8" s="242"/>
      <c r="S8" s="92"/>
      <c r="T8" s="92"/>
      <c r="U8" s="92"/>
    </row>
    <row r="9" spans="2:21" s="10" customFormat="1" ht="15" customHeight="1">
      <c r="B9" s="62" t="s">
        <v>49</v>
      </c>
      <c r="C9" s="14"/>
      <c r="D9" s="243">
        <v>6.3442450281699996</v>
      </c>
      <c r="E9" s="243">
        <v>5.5838094380400118</v>
      </c>
      <c r="F9" s="111">
        <v>-0.76043559012998774</v>
      </c>
      <c r="G9" s="242"/>
      <c r="H9" s="265"/>
      <c r="I9" s="243">
        <v>8.3556325199999986</v>
      </c>
      <c r="J9" s="243">
        <v>5.3190962600000038</v>
      </c>
      <c r="K9" s="111">
        <v>-3.0365362599999952</v>
      </c>
      <c r="L9" s="242"/>
      <c r="N9" s="243">
        <v>14.699877550000007</v>
      </c>
      <c r="O9" s="243">
        <v>10.902905670000004</v>
      </c>
      <c r="P9" s="111">
        <v>-3.7969718800000027</v>
      </c>
      <c r="Q9" s="242"/>
      <c r="S9" s="92"/>
      <c r="T9" s="92"/>
      <c r="U9" s="92"/>
    </row>
    <row r="10" spans="2:21" s="10" customFormat="1" ht="15" customHeight="1">
      <c r="B10" s="62" t="s">
        <v>50</v>
      </c>
      <c r="C10" s="14"/>
      <c r="D10" s="243">
        <v>-1.3598952018300787</v>
      </c>
      <c r="E10" s="243">
        <v>-2.8204849819600932</v>
      </c>
      <c r="F10" s="111">
        <v>-1.4605897801300145</v>
      </c>
      <c r="G10" s="242"/>
      <c r="H10" s="265"/>
      <c r="I10" s="243">
        <v>-12.4428934883399</v>
      </c>
      <c r="J10" s="243">
        <v>-14.985274435600113</v>
      </c>
      <c r="K10" s="111">
        <v>-2.5423809472602135</v>
      </c>
      <c r="L10" s="242"/>
      <c r="N10" s="243">
        <v>-13.802788690169978</v>
      </c>
      <c r="O10" s="243">
        <v>-17.805759417560207</v>
      </c>
      <c r="P10" s="111">
        <v>-4.0029707273902275</v>
      </c>
      <c r="Q10" s="242"/>
      <c r="S10" s="92"/>
      <c r="T10" s="92"/>
      <c r="U10" s="92"/>
    </row>
    <row r="11" spans="2:21" s="10" customFormat="1" ht="15" customHeight="1">
      <c r="B11" s="54" t="s">
        <v>51</v>
      </c>
      <c r="C11" s="14"/>
      <c r="D11" s="222">
        <v>7.7530538099999013</v>
      </c>
      <c r="E11" s="222">
        <v>11.822356429999964</v>
      </c>
      <c r="F11" s="240">
        <v>4.0693026200000624</v>
      </c>
      <c r="G11" s="141"/>
      <c r="H11" s="265"/>
      <c r="I11" s="222">
        <v>-1.525774858339928</v>
      </c>
      <c r="J11" s="222">
        <v>-7.9258857456000609</v>
      </c>
      <c r="K11" s="240">
        <v>-6.4001108872601327</v>
      </c>
      <c r="L11" s="141"/>
      <c r="N11" s="222">
        <v>6.2272789498299828</v>
      </c>
      <c r="O11" s="222">
        <v>3.8964707124397484</v>
      </c>
      <c r="P11" s="240">
        <v>-2.3308082373902343</v>
      </c>
      <c r="Q11" s="141"/>
      <c r="S11" s="92"/>
      <c r="T11" s="92"/>
      <c r="U11" s="92"/>
    </row>
    <row r="12" spans="2:21" s="10" customFormat="1" ht="15" customHeight="1">
      <c r="B12" s="63" t="s">
        <v>52</v>
      </c>
      <c r="C12" s="14"/>
      <c r="D12" s="241">
        <v>-7.0255059999999994E-2</v>
      </c>
      <c r="E12" s="241">
        <v>-4.9456260000000002E-2</v>
      </c>
      <c r="F12" s="111">
        <v>2.0798799999999992E-2</v>
      </c>
      <c r="G12" s="242"/>
      <c r="H12" s="265"/>
      <c r="I12" s="241">
        <v>-1.5764051100000001</v>
      </c>
      <c r="J12" s="241">
        <v>0.66500660890000007</v>
      </c>
      <c r="K12" s="111">
        <v>2.2414117189000002</v>
      </c>
      <c r="L12" s="242"/>
      <c r="N12" s="241">
        <v>-1.6466601700000001</v>
      </c>
      <c r="O12" s="241">
        <v>0.61555034890000004</v>
      </c>
      <c r="P12" s="111">
        <v>2.2622105189000004</v>
      </c>
      <c r="Q12" s="242"/>
      <c r="S12" s="92"/>
      <c r="T12" s="92"/>
      <c r="U12" s="92"/>
    </row>
    <row r="13" spans="2:21" s="10" customFormat="1" ht="15" customHeight="1">
      <c r="B13" s="62" t="s">
        <v>53</v>
      </c>
      <c r="C13" s="14"/>
      <c r="D13" s="243">
        <v>-3.3693429999999998</v>
      </c>
      <c r="E13" s="243">
        <v>-3.1559279999999998</v>
      </c>
      <c r="F13" s="111">
        <v>0.21341499999999991</v>
      </c>
      <c r="G13" s="242"/>
      <c r="H13" s="265"/>
      <c r="I13" s="243">
        <v>-3.2965990000000001</v>
      </c>
      <c r="J13" s="243">
        <v>-1.9125209999999999</v>
      </c>
      <c r="K13" s="111">
        <v>1.3840780000000001</v>
      </c>
      <c r="L13" s="242"/>
      <c r="N13" s="243">
        <v>-6.6659420000000003</v>
      </c>
      <c r="O13" s="243">
        <v>-5.0684489999999993</v>
      </c>
      <c r="P13" s="111">
        <v>1.5974930000000005</v>
      </c>
      <c r="Q13" s="242"/>
      <c r="S13" s="92"/>
      <c r="T13" s="92"/>
      <c r="U13" s="92"/>
    </row>
    <row r="14" spans="2:21" s="10" customFormat="1" ht="15" customHeight="1">
      <c r="B14" s="54" t="s">
        <v>54</v>
      </c>
      <c r="C14" s="14"/>
      <c r="D14" s="240">
        <v>4.3134557499999007</v>
      </c>
      <c r="E14" s="240">
        <v>8.6169721699999648</v>
      </c>
      <c r="F14" s="240">
        <v>4.3035164200000642</v>
      </c>
      <c r="G14" s="236"/>
      <c r="H14" s="265"/>
      <c r="I14" s="240">
        <v>-6.3987789683399274</v>
      </c>
      <c r="J14" s="240">
        <v>-9.1734001367000602</v>
      </c>
      <c r="K14" s="240">
        <v>-2.7746211683601323</v>
      </c>
      <c r="L14" s="236"/>
      <c r="N14" s="240">
        <v>-2.0853232201700176</v>
      </c>
      <c r="O14" s="240">
        <v>-0.5564279386602502</v>
      </c>
      <c r="P14" s="240">
        <v>1.5288952815097674</v>
      </c>
      <c r="Q14" s="236"/>
      <c r="S14" s="92"/>
      <c r="T14" s="92"/>
      <c r="U14" s="92"/>
    </row>
    <row r="15" spans="2:21" s="10" customFormat="1" ht="15" customHeight="1">
      <c r="B15" s="63" t="s">
        <v>164</v>
      </c>
      <c r="C15" s="14"/>
      <c r="D15" s="111">
        <v>3.7002103600000003</v>
      </c>
      <c r="E15" s="111">
        <v>-0.18392781999999996</v>
      </c>
      <c r="F15" s="111">
        <v>-3.8841381799999999</v>
      </c>
      <c r="G15" s="299"/>
      <c r="H15" s="265"/>
      <c r="I15" s="111">
        <v>33.046918729999994</v>
      </c>
      <c r="J15" s="111">
        <v>-0.56539112330000008</v>
      </c>
      <c r="K15" s="111">
        <v>-33.612309853300005</v>
      </c>
      <c r="L15" s="299"/>
      <c r="N15" s="111">
        <v>36.747129089999994</v>
      </c>
      <c r="O15" s="111">
        <v>-0.74931894330000015</v>
      </c>
      <c r="P15" s="111">
        <v>-37.496448033299998</v>
      </c>
      <c r="Q15" s="298"/>
      <c r="S15" s="92"/>
      <c r="T15" s="92"/>
      <c r="U15" s="92"/>
    </row>
    <row r="16" spans="2:21" s="10" customFormat="1" ht="15" customHeight="1">
      <c r="B16" s="63" t="s">
        <v>165</v>
      </c>
      <c r="C16" s="14"/>
      <c r="D16" s="111">
        <v>0</v>
      </c>
      <c r="E16" s="111">
        <v>0</v>
      </c>
      <c r="F16" s="111">
        <v>0</v>
      </c>
      <c r="G16" s="299"/>
      <c r="H16" s="265"/>
      <c r="I16" s="111">
        <v>-15</v>
      </c>
      <c r="J16" s="111">
        <v>0</v>
      </c>
      <c r="K16" s="111">
        <v>15</v>
      </c>
      <c r="L16" s="299"/>
      <c r="N16" s="111">
        <v>-15</v>
      </c>
      <c r="O16" s="111">
        <v>0</v>
      </c>
      <c r="P16" s="111">
        <v>15</v>
      </c>
      <c r="Q16" s="298"/>
      <c r="S16" s="92"/>
      <c r="T16" s="92"/>
      <c r="U16" s="92"/>
    </row>
    <row r="17" spans="2:21" s="10" customFormat="1" ht="15" customHeight="1">
      <c r="B17" s="63" t="s">
        <v>166</v>
      </c>
      <c r="C17" s="14"/>
      <c r="D17" s="111">
        <v>0</v>
      </c>
      <c r="E17" s="111">
        <v>0</v>
      </c>
      <c r="F17" s="111">
        <v>0</v>
      </c>
      <c r="G17" s="299"/>
      <c r="H17" s="265"/>
      <c r="I17" s="111">
        <v>-106.10859397</v>
      </c>
      <c r="J17" s="111">
        <v>0</v>
      </c>
      <c r="K17" s="111">
        <v>106.10859397</v>
      </c>
      <c r="L17" s="299"/>
      <c r="N17" s="111">
        <v>-106.10859397</v>
      </c>
      <c r="O17" s="111">
        <v>0</v>
      </c>
      <c r="P17" s="111">
        <v>106.10859397</v>
      </c>
      <c r="Q17" s="298"/>
      <c r="S17" s="92"/>
      <c r="T17" s="92"/>
      <c r="U17" s="92"/>
    </row>
    <row r="18" spans="2:21" s="10" customFormat="1" ht="15" customHeight="1">
      <c r="B18" s="54" t="s">
        <v>167</v>
      </c>
      <c r="C18" s="14"/>
      <c r="D18" s="240">
        <v>8.013666108169911</v>
      </c>
      <c r="E18" s="240">
        <v>8.4330443780398099</v>
      </c>
      <c r="F18" s="240">
        <v>0.41937826986989873</v>
      </c>
      <c r="G18" s="236"/>
      <c r="H18" s="265"/>
      <c r="I18" s="240">
        <v>-94.460454208339925</v>
      </c>
      <c r="J18" s="240">
        <v>-9.7387912600000597</v>
      </c>
      <c r="K18" s="240">
        <v>84.721662948339869</v>
      </c>
      <c r="L18" s="236"/>
      <c r="N18" s="240">
        <v>-86.446788100170011</v>
      </c>
      <c r="O18" s="240">
        <v>-1.3057468819602509</v>
      </c>
      <c r="P18" s="240">
        <v>85.141041218209764</v>
      </c>
      <c r="Q18" s="236"/>
      <c r="S18" s="92"/>
      <c r="T18" s="92"/>
      <c r="U18" s="92"/>
    </row>
    <row r="19" spans="2:21" s="10" customFormat="1" ht="15" customHeight="1">
      <c r="B19" s="63" t="s">
        <v>170</v>
      </c>
      <c r="C19" s="14"/>
      <c r="D19" s="241">
        <v>-70.217370160000016</v>
      </c>
      <c r="E19" s="241">
        <v>-216.68655663999991</v>
      </c>
      <c r="F19" s="111">
        <v>-146.46918647999988</v>
      </c>
      <c r="G19" s="242"/>
      <c r="H19" s="265"/>
      <c r="I19" s="241">
        <v>89.662096070000004</v>
      </c>
      <c r="J19" s="241">
        <v>181.80266067999997</v>
      </c>
      <c r="K19" s="111">
        <v>92.14056460999997</v>
      </c>
      <c r="L19" s="242"/>
      <c r="N19" s="241">
        <v>19.444725909999978</v>
      </c>
      <c r="O19" s="241">
        <v>-34.883895959999933</v>
      </c>
      <c r="P19" s="111">
        <v>-54.328621869999914</v>
      </c>
      <c r="Q19" s="242"/>
      <c r="S19" s="92"/>
      <c r="T19" s="92"/>
      <c r="U19" s="92"/>
    </row>
    <row r="20" spans="2:21" s="10" customFormat="1" ht="15" customHeight="1">
      <c r="B20" s="62" t="s">
        <v>169</v>
      </c>
      <c r="C20" s="14"/>
      <c r="D20" s="243">
        <v>4.528092520000297</v>
      </c>
      <c r="E20" s="243">
        <v>64.233840809999876</v>
      </c>
      <c r="F20" s="111">
        <v>59.705748289999583</v>
      </c>
      <c r="G20" s="242"/>
      <c r="H20" s="265"/>
      <c r="I20" s="243">
        <v>3.4401417399998171</v>
      </c>
      <c r="J20" s="243">
        <v>-74.450416699999735</v>
      </c>
      <c r="K20" s="111">
        <v>-77.890558439999552</v>
      </c>
      <c r="L20" s="242"/>
      <c r="N20" s="243">
        <v>7.9682342600001137</v>
      </c>
      <c r="O20" s="243">
        <v>-10.216575889999861</v>
      </c>
      <c r="P20" s="111">
        <v>-18.184810149999976</v>
      </c>
      <c r="Q20" s="242"/>
      <c r="S20" s="92"/>
      <c r="T20" s="92"/>
      <c r="U20" s="92"/>
    </row>
    <row r="21" spans="2:21" s="10" customFormat="1" ht="15" customHeight="1">
      <c r="B21" s="54" t="s">
        <v>168</v>
      </c>
      <c r="C21" s="14"/>
      <c r="D21" s="240">
        <v>-57.675611531829809</v>
      </c>
      <c r="E21" s="240">
        <v>-144.01967145196022</v>
      </c>
      <c r="F21" s="240">
        <v>-86.34405992013042</v>
      </c>
      <c r="G21" s="236"/>
      <c r="H21" s="265"/>
      <c r="I21" s="240">
        <v>-1.3582163983401114</v>
      </c>
      <c r="J21" s="240">
        <v>97.613452720000183</v>
      </c>
      <c r="K21" s="240">
        <v>98.971669118340287</v>
      </c>
      <c r="L21" s="236"/>
      <c r="N21" s="240">
        <v>-59.03382793016992</v>
      </c>
      <c r="O21" s="240">
        <v>-46.406218731960045</v>
      </c>
      <c r="P21" s="240">
        <v>12.627609198209873</v>
      </c>
      <c r="Q21" s="236"/>
      <c r="S21" s="92"/>
      <c r="T21" s="92"/>
      <c r="U21" s="92"/>
    </row>
    <row r="22" spans="2:21" s="48" customFormat="1" ht="6" customHeight="1">
      <c r="B22" s="10"/>
      <c r="C22" s="14"/>
      <c r="D22" s="67"/>
      <c r="H22" s="258"/>
      <c r="I22" s="67"/>
      <c r="N22" s="67"/>
    </row>
    <row r="23" spans="2:21" s="48" customFormat="1" ht="15" customHeight="1">
      <c r="B23" s="91" t="s">
        <v>145</v>
      </c>
      <c r="C23" s="14"/>
      <c r="D23" s="67"/>
      <c r="H23" s="258"/>
      <c r="I23" s="67"/>
      <c r="N23" s="67"/>
    </row>
    <row r="24" spans="2:21" ht="15" customHeight="1">
      <c r="B24" s="45"/>
      <c r="C24" s="45"/>
      <c r="D24" s="45"/>
      <c r="E24" s="45"/>
      <c r="F24" s="45"/>
      <c r="G24" s="45"/>
      <c r="H24" s="258"/>
      <c r="I24" s="45"/>
      <c r="J24" s="45"/>
      <c r="K24" s="45"/>
      <c r="L24" s="45"/>
      <c r="N24" s="45"/>
      <c r="O24" s="45"/>
      <c r="P24" s="45"/>
      <c r="Q24" s="45"/>
    </row>
    <row r="25" spans="2:21" ht="29.1" customHeight="1" thickBot="1">
      <c r="B25" s="14"/>
      <c r="C25" s="14"/>
      <c r="D25" s="304" t="s">
        <v>144</v>
      </c>
      <c r="E25" s="304"/>
      <c r="F25" s="304"/>
      <c r="G25" s="304"/>
      <c r="H25" s="304"/>
      <c r="I25" s="304"/>
      <c r="J25" s="304"/>
      <c r="K25" s="304"/>
      <c r="L25" s="304"/>
      <c r="M25" s="304"/>
      <c r="N25" s="304"/>
      <c r="O25" s="304"/>
      <c r="P25" s="304"/>
      <c r="Q25" s="304"/>
    </row>
    <row r="26" spans="2:21" ht="15" customHeight="1">
      <c r="B26" s="16"/>
      <c r="C26" s="17"/>
      <c r="D26" s="118" t="s">
        <v>16</v>
      </c>
      <c r="E26" s="118" t="s">
        <v>133</v>
      </c>
      <c r="F26" s="118" t="s">
        <v>47</v>
      </c>
      <c r="G26" s="125"/>
      <c r="H26" s="258"/>
      <c r="I26" s="249" t="s">
        <v>157</v>
      </c>
      <c r="J26" s="249" t="s">
        <v>158</v>
      </c>
      <c r="K26" s="118" t="s">
        <v>47</v>
      </c>
      <c r="L26" s="125"/>
      <c r="N26" s="249" t="s">
        <v>159</v>
      </c>
      <c r="O26" s="249" t="s">
        <v>160</v>
      </c>
      <c r="P26" s="118" t="s">
        <v>47</v>
      </c>
      <c r="Q26" s="125"/>
    </row>
    <row r="27" spans="2:21" ht="15" customHeight="1">
      <c r="B27" s="54" t="s">
        <v>20</v>
      </c>
      <c r="C27" s="14"/>
      <c r="D27" s="183">
        <v>25.114521687209976</v>
      </c>
      <c r="E27" s="183">
        <v>17.331678559999965</v>
      </c>
      <c r="F27" s="183">
        <f t="shared" ref="F27:F34" si="0">+E27-D27</f>
        <v>-7.7828431272100111</v>
      </c>
      <c r="G27" s="141"/>
      <c r="H27" s="258"/>
      <c r="I27" s="183">
        <v>26.728054609999976</v>
      </c>
      <c r="J27" s="183">
        <v>9.9712008258100031</v>
      </c>
      <c r="K27" s="183">
        <v>-16.756853784189975</v>
      </c>
      <c r="L27" s="141"/>
      <c r="N27" s="183">
        <v>51.842576299999998</v>
      </c>
      <c r="O27" s="183">
        <v>27.302879385809966</v>
      </c>
      <c r="P27" s="183">
        <v>-24.539696914190035</v>
      </c>
      <c r="Q27" s="141"/>
      <c r="S27" s="92"/>
      <c r="T27" s="92"/>
      <c r="U27" s="92"/>
    </row>
    <row r="28" spans="2:21" ht="15" customHeight="1">
      <c r="B28" s="63" t="s">
        <v>48</v>
      </c>
      <c r="C28" s="14"/>
      <c r="D28" s="185">
        <v>5.4778003972099993</v>
      </c>
      <c r="E28" s="185">
        <v>3.6023299999999397E-3</v>
      </c>
      <c r="F28" s="185">
        <f t="shared" si="0"/>
        <v>-5.4741980672099997</v>
      </c>
      <c r="G28" s="187"/>
      <c r="H28" s="258"/>
      <c r="I28" s="185">
        <v>4.9877256399999998</v>
      </c>
      <c r="J28" s="185">
        <v>0.7738269658100001</v>
      </c>
      <c r="K28" s="185">
        <v>-4.2138986741900002</v>
      </c>
      <c r="L28" s="187"/>
      <c r="N28" s="185">
        <v>10.46552604</v>
      </c>
      <c r="O28" s="185">
        <v>0.77742929580999998</v>
      </c>
      <c r="P28" s="185">
        <v>-9.6880967441900019</v>
      </c>
      <c r="Q28" s="187"/>
      <c r="S28" s="92"/>
      <c r="T28" s="92"/>
      <c r="U28" s="92"/>
    </row>
    <row r="29" spans="2:21" ht="15" customHeight="1">
      <c r="B29" s="62" t="s">
        <v>49</v>
      </c>
      <c r="C29" s="14"/>
      <c r="D29" s="188">
        <v>5.4388846489199993</v>
      </c>
      <c r="E29" s="188">
        <v>5.0800643580400013</v>
      </c>
      <c r="F29" s="188">
        <f t="shared" si="0"/>
        <v>-0.35882029087999801</v>
      </c>
      <c r="G29" s="187"/>
      <c r="H29" s="258"/>
      <c r="I29" s="188">
        <v>6.5603289994499994</v>
      </c>
      <c r="J29" s="188">
        <v>4.189276389999999</v>
      </c>
      <c r="K29" s="188">
        <v>-2.37105260945</v>
      </c>
      <c r="L29" s="187"/>
      <c r="N29" s="188">
        <v>11.999209157320001</v>
      </c>
      <c r="O29" s="188">
        <v>9.2693407480399994</v>
      </c>
      <c r="P29" s="188">
        <v>-2.7298684092800012</v>
      </c>
      <c r="Q29" s="187"/>
      <c r="S29" s="92"/>
      <c r="T29" s="92"/>
      <c r="U29" s="92"/>
    </row>
    <row r="30" spans="2:21" ht="15" customHeight="1">
      <c r="B30" s="62" t="s">
        <v>50</v>
      </c>
      <c r="C30" s="14"/>
      <c r="D30" s="188">
        <v>-3.2249572318299689</v>
      </c>
      <c r="E30" s="188">
        <v>1.8297347830599355</v>
      </c>
      <c r="F30" s="188">
        <f t="shared" si="0"/>
        <v>5.0546920148899046</v>
      </c>
      <c r="G30" s="187"/>
      <c r="H30" s="258"/>
      <c r="I30" s="188">
        <v>-17.048981368339909</v>
      </c>
      <c r="J30" s="188">
        <v>-16.164110992419978</v>
      </c>
      <c r="K30" s="188">
        <v>0.88487037591993067</v>
      </c>
      <c r="L30" s="187"/>
      <c r="N30" s="188">
        <v>-20.273938600169966</v>
      </c>
      <c r="O30" s="188">
        <v>-14.334376209360041</v>
      </c>
      <c r="P30" s="188">
        <v>5.9395623908099262</v>
      </c>
      <c r="Q30" s="187"/>
      <c r="S30" s="92"/>
      <c r="T30" s="92"/>
      <c r="U30" s="92"/>
    </row>
    <row r="31" spans="2:21" ht="15" customHeight="1">
      <c r="B31" s="54" t="s">
        <v>51</v>
      </c>
      <c r="C31" s="14"/>
      <c r="D31" s="183">
        <v>10.972879409250011</v>
      </c>
      <c r="E31" s="183">
        <v>14.077746655019897</v>
      </c>
      <c r="F31" s="183">
        <f t="shared" si="0"/>
        <v>3.1048672457698867</v>
      </c>
      <c r="G31" s="141"/>
      <c r="H31" s="258"/>
      <c r="I31" s="183">
        <v>-1.8689813977899303</v>
      </c>
      <c r="J31" s="183">
        <v>-11.156013522419974</v>
      </c>
      <c r="K31" s="183">
        <v>-9.2870321246300431</v>
      </c>
      <c r="L31" s="141"/>
      <c r="N31" s="183">
        <v>9.1039025025100297</v>
      </c>
      <c r="O31" s="183">
        <v>2.9217331325999241</v>
      </c>
      <c r="P31" s="183">
        <v>-6.1821693699101052</v>
      </c>
      <c r="Q31" s="141"/>
      <c r="S31" s="92"/>
      <c r="T31" s="92"/>
      <c r="U31" s="92"/>
    </row>
    <row r="32" spans="2:21" ht="15" customHeight="1">
      <c r="B32" s="63" t="s">
        <v>52</v>
      </c>
      <c r="C32" s="14"/>
      <c r="D32" s="185">
        <v>-6.9503350229999997E-2</v>
      </c>
      <c r="E32" s="185">
        <v>0.30667668471999998</v>
      </c>
      <c r="F32" s="185">
        <f t="shared" si="0"/>
        <v>0.37618003494999996</v>
      </c>
      <c r="G32" s="187"/>
      <c r="H32" s="258"/>
      <c r="I32" s="185">
        <v>0.19172466000000002</v>
      </c>
      <c r="J32" s="185">
        <v>0.66513982812000005</v>
      </c>
      <c r="K32" s="185">
        <v>0.47341516812000001</v>
      </c>
      <c r="L32" s="187"/>
      <c r="N32" s="185">
        <v>0.12222131000000001</v>
      </c>
      <c r="O32" s="185">
        <v>0.97181651284000004</v>
      </c>
      <c r="P32" s="185">
        <v>0.84959520284000012</v>
      </c>
      <c r="Q32" s="187"/>
      <c r="S32" s="92"/>
      <c r="T32" s="92"/>
      <c r="U32" s="92"/>
    </row>
    <row r="33" spans="2:21" ht="15" customHeight="1">
      <c r="B33" s="62" t="s">
        <v>53</v>
      </c>
      <c r="C33" s="14"/>
      <c r="D33" s="188">
        <v>-3.3693429999999998</v>
      </c>
      <c r="E33" s="188">
        <v>-3.1559280000000003</v>
      </c>
      <c r="F33" s="188">
        <f t="shared" si="0"/>
        <v>0.21341499999999947</v>
      </c>
      <c r="G33" s="187"/>
      <c r="H33" s="258"/>
      <c r="I33" s="188">
        <v>-3.2965990000000001</v>
      </c>
      <c r="J33" s="188">
        <v>-1.9125210000000001</v>
      </c>
      <c r="K33" s="188">
        <v>1.3840779999999999</v>
      </c>
      <c r="L33" s="187"/>
      <c r="N33" s="188">
        <v>-6.6659420000000003</v>
      </c>
      <c r="O33" s="188">
        <v>-5.0684490000000002</v>
      </c>
      <c r="P33" s="188">
        <v>1.5974929999999994</v>
      </c>
      <c r="Q33" s="187"/>
      <c r="S33" s="92"/>
      <c r="T33" s="92"/>
      <c r="U33" s="92"/>
    </row>
    <row r="34" spans="2:21" ht="15" customHeight="1">
      <c r="B34" s="54" t="s">
        <v>54</v>
      </c>
      <c r="C34" s="14"/>
      <c r="D34" s="184">
        <v>7.5340330590200102</v>
      </c>
      <c r="E34" s="184">
        <v>11.228495339739897</v>
      </c>
      <c r="F34" s="184">
        <f t="shared" si="0"/>
        <v>3.694462280719887</v>
      </c>
      <c r="G34" s="148"/>
      <c r="H34" s="258"/>
      <c r="I34" s="184">
        <v>-4.9738557377899308</v>
      </c>
      <c r="J34" s="184">
        <v>-12.403394694299974</v>
      </c>
      <c r="K34" s="184">
        <v>-7.4295389565100427</v>
      </c>
      <c r="L34" s="148"/>
      <c r="N34" s="184">
        <v>2.5601818125100291</v>
      </c>
      <c r="O34" s="184">
        <v>-1.174899354560077</v>
      </c>
      <c r="P34" s="184">
        <v>-3.7350811670701058</v>
      </c>
      <c r="Q34" s="148"/>
      <c r="S34" s="92"/>
      <c r="T34" s="92"/>
      <c r="U34" s="92"/>
    </row>
    <row r="35" spans="2:21" s="10" customFormat="1" ht="15" customHeight="1">
      <c r="B35" s="63" t="s">
        <v>164</v>
      </c>
      <c r="C35" s="14"/>
      <c r="D35" s="111">
        <v>3.6972317199999996</v>
      </c>
      <c r="E35" s="111">
        <v>-0.18403111974</v>
      </c>
      <c r="F35" s="111">
        <v>-3.8812628397399997</v>
      </c>
      <c r="G35" s="299"/>
      <c r="H35" s="265"/>
      <c r="I35" s="111">
        <v>33.045523729999999</v>
      </c>
      <c r="J35" s="111">
        <v>-0.56592397570000008</v>
      </c>
      <c r="K35" s="111">
        <v>-33.611447705700002</v>
      </c>
      <c r="L35" s="299"/>
      <c r="N35" s="111">
        <v>36.742755449999997</v>
      </c>
      <c r="O35" s="111">
        <v>-0.74995509544000005</v>
      </c>
      <c r="P35" s="111">
        <v>-37.492710545439991</v>
      </c>
      <c r="Q35" s="298"/>
      <c r="S35" s="92"/>
      <c r="T35" s="92"/>
      <c r="U35" s="92"/>
    </row>
    <row r="36" spans="2:21" s="10" customFormat="1" ht="15" customHeight="1">
      <c r="B36" s="63" t="s">
        <v>165</v>
      </c>
      <c r="C36" s="14"/>
      <c r="D36" s="111">
        <v>0</v>
      </c>
      <c r="E36" s="111">
        <v>0</v>
      </c>
      <c r="F36" s="111">
        <v>0</v>
      </c>
      <c r="G36" s="299"/>
      <c r="H36" s="265"/>
      <c r="I36" s="111">
        <v>-15</v>
      </c>
      <c r="J36" s="111">
        <v>0</v>
      </c>
      <c r="K36" s="111">
        <v>15</v>
      </c>
      <c r="L36" s="299"/>
      <c r="N36" s="111">
        <v>-15</v>
      </c>
      <c r="O36" s="111">
        <v>0</v>
      </c>
      <c r="P36" s="111">
        <v>15</v>
      </c>
      <c r="Q36" s="298"/>
      <c r="S36" s="92"/>
      <c r="T36" s="92"/>
      <c r="U36" s="92"/>
    </row>
    <row r="37" spans="2:21" s="10" customFormat="1" ht="15" customHeight="1">
      <c r="B37" s="63" t="s">
        <v>166</v>
      </c>
      <c r="C37" s="14"/>
      <c r="D37" s="111">
        <v>0</v>
      </c>
      <c r="E37" s="111">
        <v>0</v>
      </c>
      <c r="F37" s="111">
        <v>0</v>
      </c>
      <c r="G37" s="299"/>
      <c r="H37" s="265"/>
      <c r="I37" s="111">
        <v>-112.15024700000001</v>
      </c>
      <c r="J37" s="111">
        <v>0</v>
      </c>
      <c r="K37" s="111">
        <v>112.15024700000001</v>
      </c>
      <c r="L37" s="299"/>
      <c r="N37" s="111">
        <v>-112.15024700000001</v>
      </c>
      <c r="O37" s="111">
        <v>0</v>
      </c>
      <c r="P37" s="111">
        <v>112.15024700000001</v>
      </c>
      <c r="Q37" s="298"/>
      <c r="S37" s="92"/>
      <c r="T37" s="92"/>
      <c r="U37" s="92"/>
    </row>
    <row r="38" spans="2:21" s="10" customFormat="1" ht="15" customHeight="1">
      <c r="B38" s="54" t="s">
        <v>167</v>
      </c>
      <c r="C38" s="14"/>
      <c r="D38" s="240">
        <v>11.231269270299959</v>
      </c>
      <c r="E38" s="240">
        <v>11.044464219999897</v>
      </c>
      <c r="F38" s="240">
        <v>-0.18680505030006317</v>
      </c>
      <c r="G38" s="236"/>
      <c r="H38" s="265"/>
      <c r="I38" s="240">
        <v>-99.078579007789926</v>
      </c>
      <c r="J38" s="240">
        <v>-12.969318669999973</v>
      </c>
      <c r="K38" s="240">
        <v>86.109260337789948</v>
      </c>
      <c r="L38" s="236"/>
      <c r="N38" s="240">
        <v>-87.847309737489965</v>
      </c>
      <c r="O38" s="240">
        <v>-1.924854450000077</v>
      </c>
      <c r="P38" s="240">
        <v>85.922455287489896</v>
      </c>
      <c r="Q38" s="236"/>
      <c r="S38" s="92"/>
      <c r="T38" s="92"/>
      <c r="U38" s="92"/>
    </row>
    <row r="39" spans="2:21" s="10" customFormat="1" ht="15" customHeight="1">
      <c r="B39" s="63" t="s">
        <v>170</v>
      </c>
      <c r="C39" s="14"/>
      <c r="D39" s="241">
        <v>-84.180326360000024</v>
      </c>
      <c r="E39" s="241">
        <v>-131.40173734999996</v>
      </c>
      <c r="F39" s="111">
        <v>-47.221410989999931</v>
      </c>
      <c r="G39" s="242"/>
      <c r="H39" s="265"/>
      <c r="I39" s="241">
        <v>103.87312386999997</v>
      </c>
      <c r="J39" s="241">
        <v>81.609272520000005</v>
      </c>
      <c r="K39" s="111">
        <v>-22.263851349999968</v>
      </c>
      <c r="L39" s="242"/>
      <c r="N39" s="241">
        <v>19.692797509999945</v>
      </c>
      <c r="O39" s="241">
        <v>-49.79246482999995</v>
      </c>
      <c r="P39" s="111">
        <v>-69.485262339999906</v>
      </c>
      <c r="Q39" s="242"/>
      <c r="S39" s="92"/>
      <c r="T39" s="92"/>
      <c r="U39" s="92"/>
    </row>
    <row r="40" spans="2:21" s="10" customFormat="1" ht="15" customHeight="1">
      <c r="B40" s="62" t="s">
        <v>169</v>
      </c>
      <c r="C40" s="14"/>
      <c r="D40" s="243">
        <v>5.9292299998924139E-3</v>
      </c>
      <c r="E40" s="243">
        <v>-2.6082799997820985E-3</v>
      </c>
      <c r="F40" s="111">
        <v>-8.537509999674512E-3</v>
      </c>
      <c r="G40" s="242"/>
      <c r="H40" s="265"/>
      <c r="I40" s="243">
        <v>-1.6684339999919758E-2</v>
      </c>
      <c r="J40" s="243">
        <v>-6.9825900000869299E-3</v>
      </c>
      <c r="K40" s="111">
        <v>9.7017499998328267E-3</v>
      </c>
      <c r="L40" s="242"/>
      <c r="N40" s="243">
        <v>-1.0755110000027344E-2</v>
      </c>
      <c r="O40" s="243">
        <v>-9.590869999869028E-3</v>
      </c>
      <c r="P40" s="111">
        <v>1.1642400001583156E-3</v>
      </c>
      <c r="Q40" s="242"/>
      <c r="S40" s="92"/>
      <c r="T40" s="92"/>
      <c r="U40" s="92"/>
    </row>
    <row r="41" spans="2:21" s="10" customFormat="1" ht="15" customHeight="1">
      <c r="B41" s="54" t="s">
        <v>168</v>
      </c>
      <c r="C41" s="14"/>
      <c r="D41" s="240">
        <v>-72.943127859700169</v>
      </c>
      <c r="E41" s="240">
        <v>-120.35988140999984</v>
      </c>
      <c r="F41" s="240">
        <v>-47.416753550299674</v>
      </c>
      <c r="G41" s="236"/>
      <c r="H41" s="265"/>
      <c r="I41" s="240">
        <v>4.7778605222101174</v>
      </c>
      <c r="J41" s="240">
        <v>68.632971259999934</v>
      </c>
      <c r="K41" s="240">
        <v>63.855110737789815</v>
      </c>
      <c r="L41" s="236"/>
      <c r="N41" s="240">
        <v>-68.16526733749005</v>
      </c>
      <c r="O41" s="240">
        <v>-51.72691014999991</v>
      </c>
      <c r="P41" s="240">
        <v>16.438357187490141</v>
      </c>
      <c r="Q41" s="236"/>
      <c r="S41" s="92"/>
      <c r="T41" s="92"/>
      <c r="U41" s="92"/>
    </row>
    <row r="42" spans="2:21" s="48" customFormat="1" ht="6" customHeight="1">
      <c r="B42" s="10"/>
      <c r="C42" s="14"/>
      <c r="D42" s="17"/>
      <c r="E42" s="10"/>
      <c r="F42" s="20"/>
      <c r="H42" s="234"/>
      <c r="I42" s="234"/>
    </row>
    <row r="43" spans="2:21" ht="15" customHeight="1">
      <c r="B43" s="91" t="s">
        <v>145</v>
      </c>
    </row>
  </sheetData>
  <mergeCells count="2">
    <mergeCell ref="D5:Q5"/>
    <mergeCell ref="D25:Q25"/>
  </mergeCells>
  <pageMargins left="0.51181102362204722" right="0.11811023622047245" top="0.74803149606299213" bottom="0.74803149606299213" header="0.31496062992125984" footer="0.31496062992125984"/>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30"/>
  <sheetViews>
    <sheetView zoomScale="80" zoomScaleNormal="80" workbookViewId="0">
      <selection activeCell="I16" sqref="I16"/>
    </sheetView>
  </sheetViews>
  <sheetFormatPr defaultColWidth="8.88671875" defaultRowHeight="15" customHeight="1"/>
  <cols>
    <col min="1" max="1" width="1.88671875" style="49" customWidth="1"/>
    <col min="2" max="2" width="31.109375" style="49" customWidth="1"/>
    <col min="3" max="3" width="1.88671875" style="49" customWidth="1"/>
    <col min="4" max="4" width="12.109375" style="78" customWidth="1"/>
    <col min="5" max="5" width="1.88671875" style="49" customWidth="1"/>
    <col min="6" max="6" width="12.109375" style="78" customWidth="1"/>
    <col min="7" max="7" width="14.44140625" style="51" customWidth="1"/>
    <col min="8" max="8" width="5.88671875" style="51" customWidth="1"/>
    <col min="9" max="9" width="31.109375" style="49" customWidth="1"/>
    <col min="10" max="10" width="1.88671875" style="51" customWidth="1"/>
    <col min="11" max="11" width="12.109375" style="78" customWidth="1"/>
    <col min="12" max="12" width="1.88671875" style="49" customWidth="1"/>
    <col min="13" max="13" width="12.109375" style="78" customWidth="1"/>
    <col min="14" max="14" width="1.88671875" style="49" customWidth="1"/>
    <col min="15" max="15" width="14.44140625" style="51" customWidth="1"/>
    <col min="16" max="16" width="5.88671875" style="51" customWidth="1"/>
    <col min="17" max="17" width="31.109375" style="49" customWidth="1"/>
    <col min="18" max="18" width="1.88671875" style="49" customWidth="1"/>
    <col min="19" max="19" width="12.109375" style="78" customWidth="1"/>
    <col min="20" max="20" width="1.88671875" style="49" customWidth="1"/>
    <col min="21" max="21" width="12.109375" style="131" customWidth="1"/>
    <col min="22" max="16384" width="8.88671875" style="49"/>
  </cols>
  <sheetData>
    <row r="2" spans="2:21" ht="15" customHeight="1">
      <c r="B2" s="11" t="s">
        <v>5</v>
      </c>
      <c r="D2" s="127"/>
      <c r="F2" s="127"/>
      <c r="I2" s="11" t="s">
        <v>55</v>
      </c>
      <c r="J2" s="12"/>
      <c r="K2" s="130"/>
      <c r="M2" s="130"/>
      <c r="Q2" s="11" t="s">
        <v>146</v>
      </c>
      <c r="S2" s="127"/>
    </row>
    <row r="3" spans="2:21" ht="15" customHeight="1">
      <c r="B3" s="39" t="s">
        <v>34</v>
      </c>
      <c r="I3" s="13" t="s">
        <v>56</v>
      </c>
      <c r="J3" s="12"/>
      <c r="Q3" s="39" t="s">
        <v>147</v>
      </c>
    </row>
    <row r="4" spans="2:21" ht="15" customHeight="1">
      <c r="B4" s="14"/>
      <c r="I4" s="11"/>
      <c r="J4" s="12"/>
      <c r="Q4" s="14"/>
    </row>
    <row r="5" spans="2:21" ht="29.1" customHeight="1" thickBot="1">
      <c r="B5" s="14"/>
      <c r="D5" s="119"/>
      <c r="F5" s="119"/>
      <c r="G5" s="41"/>
      <c r="H5" s="41"/>
      <c r="K5" s="131"/>
      <c r="L5" s="51"/>
      <c r="M5" s="131"/>
      <c r="O5" s="41"/>
      <c r="P5" s="41"/>
      <c r="Q5" s="14"/>
      <c r="S5" s="119"/>
      <c r="U5" s="119"/>
    </row>
    <row r="6" spans="2:21" ht="15" customHeight="1">
      <c r="D6" s="79">
        <v>43830</v>
      </c>
      <c r="E6" s="135"/>
      <c r="F6" s="79">
        <v>44012</v>
      </c>
      <c r="G6" s="93"/>
      <c r="I6" s="52"/>
      <c r="J6" s="53"/>
      <c r="K6" s="79">
        <v>43830</v>
      </c>
      <c r="L6" s="135"/>
      <c r="M6" s="79">
        <v>44012</v>
      </c>
      <c r="N6" s="50"/>
      <c r="O6" s="93"/>
      <c r="S6" s="79">
        <v>43830</v>
      </c>
      <c r="T6" s="135"/>
      <c r="U6" s="79">
        <v>44012</v>
      </c>
    </row>
    <row r="7" spans="2:21" s="58" customFormat="1" ht="15" customHeight="1">
      <c r="B7" s="54" t="s">
        <v>57</v>
      </c>
      <c r="C7" s="55"/>
      <c r="D7" s="168">
        <v>2513.4409041599993</v>
      </c>
      <c r="E7" s="169"/>
      <c r="F7" s="168">
        <v>2640.2629484900031</v>
      </c>
      <c r="G7" s="94"/>
      <c r="H7" s="85"/>
      <c r="I7" s="56" t="s">
        <v>58</v>
      </c>
      <c r="J7" s="53"/>
      <c r="K7" s="81">
        <v>442.99572366000012</v>
      </c>
      <c r="L7" s="171"/>
      <c r="M7" s="81">
        <v>396.58950488000011</v>
      </c>
      <c r="N7" s="57"/>
      <c r="O7" s="94"/>
      <c r="P7" s="85"/>
      <c r="Q7" s="54" t="s">
        <v>57</v>
      </c>
      <c r="R7" s="55"/>
      <c r="S7" s="172">
        <v>1072.7565466100002</v>
      </c>
      <c r="T7" s="173"/>
      <c r="U7" s="172">
        <v>1023.7209523700002</v>
      </c>
    </row>
    <row r="8" spans="2:21" ht="15" customHeight="1">
      <c r="B8" s="56" t="s">
        <v>58</v>
      </c>
      <c r="D8" s="170">
        <v>442.99572366000012</v>
      </c>
      <c r="E8" s="117"/>
      <c r="F8" s="170">
        <v>396.58950488000011</v>
      </c>
      <c r="G8" s="174"/>
      <c r="H8" s="85"/>
      <c r="I8" s="49" t="s">
        <v>130</v>
      </c>
      <c r="K8" s="81">
        <v>239.11662058999997</v>
      </c>
      <c r="L8" s="171"/>
      <c r="M8" s="81">
        <v>189.32415676000002</v>
      </c>
      <c r="O8" s="80"/>
      <c r="P8" s="85"/>
      <c r="Q8" s="56" t="s">
        <v>59</v>
      </c>
      <c r="S8" s="170">
        <v>615.83650267999894</v>
      </c>
      <c r="T8" s="171"/>
      <c r="U8" s="170">
        <v>608.36699658000009</v>
      </c>
    </row>
    <row r="9" spans="2:21" ht="15" customHeight="1">
      <c r="B9" s="49" t="s">
        <v>60</v>
      </c>
      <c r="D9" s="170">
        <v>1375.6562359600005</v>
      </c>
      <c r="E9" s="117"/>
      <c r="F9" s="170">
        <v>1547.4139116199997</v>
      </c>
      <c r="G9" s="163"/>
      <c r="H9" s="85"/>
      <c r="I9" s="56" t="s">
        <v>61</v>
      </c>
      <c r="J9" s="53"/>
      <c r="K9" s="81">
        <v>60.373321530000048</v>
      </c>
      <c r="L9" s="171"/>
      <c r="M9" s="81">
        <v>75.281890379999965</v>
      </c>
      <c r="N9" s="57"/>
      <c r="O9" s="81"/>
      <c r="P9" s="85"/>
      <c r="Q9" s="49" t="s">
        <v>62</v>
      </c>
      <c r="S9" s="170">
        <v>456.92004393000008</v>
      </c>
      <c r="T9" s="171"/>
      <c r="U9" s="170">
        <v>415.35395579000004</v>
      </c>
    </row>
    <row r="10" spans="2:21" ht="15" customHeight="1">
      <c r="B10" s="56" t="s">
        <v>63</v>
      </c>
      <c r="D10" s="170">
        <v>196.20894420999952</v>
      </c>
      <c r="E10" s="117"/>
      <c r="F10" s="170">
        <v>203.16787833000015</v>
      </c>
      <c r="G10" s="174"/>
      <c r="H10" s="85"/>
      <c r="I10" s="49" t="s">
        <v>40</v>
      </c>
      <c r="K10" s="81">
        <v>28.130154900000083</v>
      </c>
      <c r="L10" s="171"/>
      <c r="M10" s="81">
        <v>17.913579010000198</v>
      </c>
      <c r="O10" s="80"/>
      <c r="P10" s="85"/>
      <c r="Q10" s="54" t="s">
        <v>64</v>
      </c>
      <c r="R10" s="14"/>
      <c r="S10" s="172">
        <v>1072.7565466500009</v>
      </c>
      <c r="T10" s="173"/>
      <c r="U10" s="172">
        <v>1023.7209524400006</v>
      </c>
    </row>
    <row r="11" spans="2:21" ht="15" customHeight="1">
      <c r="B11" s="56" t="s">
        <v>65</v>
      </c>
      <c r="D11" s="170">
        <v>89.329806330000025</v>
      </c>
      <c r="E11" s="117"/>
      <c r="F11" s="170">
        <v>88.97139071999996</v>
      </c>
      <c r="G11" s="174"/>
      <c r="H11" s="85"/>
      <c r="I11" s="54" t="s">
        <v>66</v>
      </c>
      <c r="J11" s="55"/>
      <c r="K11" s="168">
        <v>115.37562664000004</v>
      </c>
      <c r="L11" s="169"/>
      <c r="M11" s="168">
        <v>114.06987873</v>
      </c>
      <c r="N11" s="57"/>
      <c r="O11" s="80"/>
      <c r="P11" s="85"/>
      <c r="Q11" s="56" t="s">
        <v>67</v>
      </c>
      <c r="S11" s="170">
        <v>431.99530635000002</v>
      </c>
      <c r="T11" s="171"/>
      <c r="U11" s="170">
        <v>430.72801497999995</v>
      </c>
    </row>
    <row r="12" spans="2:21" ht="15" customHeight="1">
      <c r="B12" s="56" t="s">
        <v>68</v>
      </c>
      <c r="D12" s="170">
        <v>145.80715409999871</v>
      </c>
      <c r="E12" s="117"/>
      <c r="F12" s="170">
        <v>138.98394594000018</v>
      </c>
      <c r="G12" s="174"/>
      <c r="H12" s="85"/>
      <c r="I12" s="56" t="s">
        <v>69</v>
      </c>
      <c r="K12" s="81">
        <v>-91.452008000000006</v>
      </c>
      <c r="L12" s="171"/>
      <c r="M12" s="81">
        <v>-91.551807999999994</v>
      </c>
      <c r="N12" s="57"/>
      <c r="O12" s="81"/>
      <c r="P12" s="85"/>
      <c r="Q12" s="56" t="s">
        <v>70</v>
      </c>
      <c r="S12" s="175">
        <v>509.34630776000012</v>
      </c>
      <c r="T12" s="176"/>
      <c r="U12" s="175">
        <v>463.1281988299998</v>
      </c>
    </row>
    <row r="13" spans="2:21" ht="15" customHeight="1">
      <c r="B13" s="52" t="s">
        <v>71</v>
      </c>
      <c r="D13" s="177">
        <v>263.44303990000003</v>
      </c>
      <c r="E13" s="178"/>
      <c r="F13" s="177">
        <v>265.13631700000019</v>
      </c>
      <c r="G13" s="174"/>
      <c r="H13" s="85"/>
      <c r="I13" s="56" t="s">
        <v>72</v>
      </c>
      <c r="J13" s="53"/>
      <c r="K13" s="81">
        <v>-83.959485999999998</v>
      </c>
      <c r="L13" s="171"/>
      <c r="M13" s="81">
        <v>-87.509415000000004</v>
      </c>
      <c r="O13" s="95"/>
      <c r="P13" s="85"/>
      <c r="Q13" s="52" t="s">
        <v>73</v>
      </c>
      <c r="S13" s="179">
        <v>131.41493253999997</v>
      </c>
      <c r="T13" s="180"/>
      <c r="U13" s="179">
        <v>129.86473863000001</v>
      </c>
    </row>
    <row r="14" spans="2:21" ht="15" customHeight="1">
      <c r="B14" s="56"/>
      <c r="D14" s="80"/>
      <c r="E14" s="117"/>
      <c r="F14" s="80"/>
      <c r="G14" s="80"/>
      <c r="H14" s="85"/>
      <c r="I14" s="54" t="s">
        <v>55</v>
      </c>
      <c r="J14" s="55"/>
      <c r="K14" s="168">
        <v>-60.035867359999969</v>
      </c>
      <c r="L14" s="169"/>
      <c r="M14" s="168">
        <v>-64.991344670000004</v>
      </c>
      <c r="O14" s="80"/>
      <c r="P14" s="85"/>
      <c r="Q14" s="56"/>
      <c r="S14" s="133"/>
      <c r="T14" s="81"/>
      <c r="U14" s="133"/>
    </row>
    <row r="15" spans="2:21" ht="15" customHeight="1">
      <c r="E15" s="99"/>
      <c r="H15" s="85"/>
      <c r="K15" s="132"/>
      <c r="L15" s="78"/>
      <c r="M15" s="132"/>
      <c r="P15" s="85"/>
      <c r="Q15" s="273"/>
      <c r="R15" s="273"/>
      <c r="S15" s="273"/>
      <c r="T15" s="273"/>
      <c r="U15" s="273"/>
    </row>
    <row r="16" spans="2:21" ht="15" customHeight="1">
      <c r="B16" s="54" t="s">
        <v>64</v>
      </c>
      <c r="C16" s="14"/>
      <c r="D16" s="181">
        <v>2513.4409041900003</v>
      </c>
      <c r="E16" s="169"/>
      <c r="F16" s="181">
        <v>2640.2629484900031</v>
      </c>
      <c r="G16" s="94"/>
      <c r="H16" s="85"/>
      <c r="I16" s="91"/>
      <c r="O16" s="94"/>
      <c r="P16" s="85"/>
      <c r="Q16" s="273"/>
      <c r="R16" s="273"/>
      <c r="S16" s="273"/>
      <c r="T16" s="273"/>
      <c r="U16" s="273"/>
    </row>
    <row r="17" spans="2:21" ht="15" customHeight="1">
      <c r="B17" s="56" t="s">
        <v>74</v>
      </c>
      <c r="D17" s="170">
        <v>241.02975800000002</v>
      </c>
      <c r="E17" s="117"/>
      <c r="F17" s="170">
        <v>191.54741999999999</v>
      </c>
      <c r="G17" s="82"/>
      <c r="H17" s="49"/>
      <c r="I17" s="78"/>
      <c r="J17" s="49"/>
      <c r="O17" s="82"/>
      <c r="P17" s="85"/>
      <c r="Q17" s="273"/>
      <c r="R17" s="273"/>
      <c r="S17" s="273"/>
      <c r="T17" s="273"/>
      <c r="U17" s="273"/>
    </row>
    <row r="18" spans="2:21" ht="15" customHeight="1">
      <c r="B18" s="56" t="s">
        <v>75</v>
      </c>
      <c r="D18" s="170">
        <v>1415.4660556399997</v>
      </c>
      <c r="E18" s="117"/>
      <c r="F18" s="170">
        <v>1595.0848967900001</v>
      </c>
      <c r="G18" s="81"/>
      <c r="H18" s="49"/>
      <c r="I18" s="78"/>
      <c r="J18" s="49"/>
      <c r="O18" s="81"/>
      <c r="P18" s="85"/>
      <c r="Q18" s="56"/>
      <c r="S18" s="133"/>
      <c r="T18" s="81"/>
      <c r="U18" s="133"/>
    </row>
    <row r="19" spans="2:21" ht="15" customHeight="1">
      <c r="B19" s="56" t="s">
        <v>76</v>
      </c>
      <c r="D19" s="170">
        <v>242.5277814300012</v>
      </c>
      <c r="E19" s="117"/>
      <c r="F19" s="170">
        <v>238.57836118</v>
      </c>
      <c r="G19" s="170"/>
      <c r="H19" s="49"/>
      <c r="I19" s="78"/>
      <c r="J19" s="49"/>
      <c r="O19" s="81"/>
      <c r="P19" s="85"/>
      <c r="Q19" s="56"/>
      <c r="S19" s="133"/>
      <c r="T19" s="81"/>
      <c r="U19" s="133"/>
    </row>
    <row r="20" spans="2:21" ht="15" customHeight="1">
      <c r="B20" s="56" t="s">
        <v>77</v>
      </c>
      <c r="D20" s="170">
        <v>175.41150089000004</v>
      </c>
      <c r="E20" s="117"/>
      <c r="F20" s="170">
        <v>179.06122340000002</v>
      </c>
      <c r="G20" s="80"/>
      <c r="H20" s="85"/>
      <c r="I20" s="78"/>
      <c r="O20" s="80"/>
      <c r="P20" s="85"/>
      <c r="Q20" s="56"/>
      <c r="S20" s="133"/>
      <c r="T20" s="81"/>
      <c r="U20" s="133"/>
    </row>
    <row r="21" spans="2:21" ht="15" customHeight="1">
      <c r="B21" s="56" t="s">
        <v>131</v>
      </c>
      <c r="D21" s="170">
        <v>286.70289162</v>
      </c>
      <c r="E21" s="117"/>
      <c r="F21" s="170">
        <v>285.84485868000002</v>
      </c>
      <c r="G21" s="80"/>
      <c r="H21" s="85"/>
      <c r="I21" s="78"/>
      <c r="O21" s="80"/>
      <c r="P21" s="49"/>
      <c r="Q21" s="56"/>
      <c r="S21" s="133"/>
      <c r="T21" s="81"/>
      <c r="U21" s="133"/>
    </row>
    <row r="22" spans="2:21" ht="15" customHeight="1">
      <c r="B22" s="56" t="s">
        <v>67</v>
      </c>
      <c r="D22" s="170">
        <v>20.887984099999901</v>
      </c>
      <c r="E22" s="117"/>
      <c r="F22" s="170">
        <v>20.357969470000114</v>
      </c>
      <c r="G22" s="81"/>
      <c r="H22" s="85"/>
      <c r="O22" s="81"/>
      <c r="P22" s="85"/>
      <c r="Q22" s="56"/>
      <c r="S22" s="133"/>
      <c r="T22" s="81"/>
      <c r="U22" s="133"/>
    </row>
    <row r="23" spans="2:21" ht="15" customHeight="1">
      <c r="B23" s="52" t="s">
        <v>73</v>
      </c>
      <c r="D23" s="177">
        <v>131.41493251000009</v>
      </c>
      <c r="E23" s="136"/>
      <c r="F23" s="177">
        <v>129.78821906000005</v>
      </c>
      <c r="G23" s="80"/>
      <c r="O23" s="80"/>
      <c r="U23" s="134"/>
    </row>
    <row r="24" spans="2:21" ht="15" customHeight="1">
      <c r="C24" s="60"/>
      <c r="D24" s="128"/>
      <c r="E24" s="61"/>
      <c r="F24" s="128"/>
    </row>
    <row r="25" spans="2:21" s="51" customFormat="1" ht="15" customHeight="1">
      <c r="B25" s="45" t="s">
        <v>161</v>
      </c>
      <c r="C25" s="14"/>
      <c r="D25" s="129"/>
      <c r="E25" s="14"/>
      <c r="F25" s="129"/>
      <c r="K25" s="131"/>
      <c r="M25" s="131"/>
      <c r="S25" s="131"/>
      <c r="U25" s="131"/>
    </row>
    <row r="26" spans="2:21" s="51" customFormat="1" ht="15" customHeight="1">
      <c r="B26" s="45" t="s">
        <v>78</v>
      </c>
      <c r="C26" s="14"/>
      <c r="D26" s="129"/>
      <c r="E26" s="14"/>
      <c r="F26" s="129"/>
      <c r="K26" s="131"/>
      <c r="M26" s="131"/>
      <c r="S26" s="131"/>
      <c r="U26" s="131"/>
    </row>
    <row r="27" spans="2:21" ht="15" customHeight="1">
      <c r="D27" s="131"/>
      <c r="E27" s="51"/>
      <c r="F27" s="131"/>
      <c r="G27" s="86"/>
      <c r="O27" s="86"/>
    </row>
    <row r="28" spans="2:21" ht="15" customHeight="1">
      <c r="B28" s="54" t="s">
        <v>79</v>
      </c>
      <c r="C28" s="55"/>
      <c r="D28" s="295">
        <v>0.41663757098864757</v>
      </c>
      <c r="E28" s="139"/>
      <c r="F28" s="83">
        <v>0.38513688559644488</v>
      </c>
    </row>
    <row r="29" spans="2:21" ht="15" customHeight="1">
      <c r="B29" s="56" t="s">
        <v>62</v>
      </c>
      <c r="C29" s="53"/>
      <c r="D29" s="80">
        <v>778.77606440999966</v>
      </c>
      <c r="E29" s="84"/>
      <c r="F29" s="80">
        <v>775.3545469899999</v>
      </c>
    </row>
    <row r="30" spans="2:21" ht="15" customHeight="1">
      <c r="B30" s="52" t="s">
        <v>70</v>
      </c>
      <c r="C30" s="53"/>
      <c r="D30" s="137">
        <v>1869.1930796400009</v>
      </c>
      <c r="E30" s="138"/>
      <c r="F30" s="137">
        <v>2013.1921298300001</v>
      </c>
    </row>
  </sheetData>
  <pageMargins left="0.51181102362204722" right="0.11811023622047245" top="0.74803149606299213" bottom="0.15748031496062992" header="0.31496062992125984" footer="0.31496062992125984"/>
  <pageSetup paperSize="9"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35"/>
  <sheetViews>
    <sheetView showGridLines="0" zoomScale="80" zoomScaleNormal="80" workbookViewId="0">
      <pane xSplit="2" topLeftCell="C1" activePane="topRight" state="frozen"/>
      <selection activeCell="D26" sqref="D26:R26"/>
      <selection pane="topRight" activeCell="D27" sqref="D27:Q27"/>
    </sheetView>
  </sheetViews>
  <sheetFormatPr defaultColWidth="9.109375" defaultRowHeight="15" customHeight="1"/>
  <cols>
    <col min="1" max="1" width="1.88671875" style="20" customWidth="1"/>
    <col min="2" max="2" width="29.88671875" style="20" customWidth="1"/>
    <col min="3" max="3" width="1.88671875" style="40" customWidth="1"/>
    <col min="4" max="6" width="12.109375" style="20" customWidth="1"/>
    <col min="7" max="7" width="1.88671875" style="20" customWidth="1"/>
    <col min="8" max="8" width="3.33203125" style="233" customWidth="1"/>
    <col min="9" max="9" width="12.109375" style="233" customWidth="1"/>
    <col min="10" max="11" width="12.109375" style="20" customWidth="1"/>
    <col min="12" max="12" width="1.88671875" style="20" customWidth="1"/>
    <col min="13" max="13" width="3.33203125" style="20" customWidth="1"/>
    <col min="14" max="16" width="12.109375" style="20" customWidth="1"/>
    <col min="17" max="17" width="1.88671875" style="20" customWidth="1"/>
    <col min="18" max="16384" width="9.109375" style="20"/>
  </cols>
  <sheetData>
    <row r="1" spans="2:17" ht="15" customHeight="1">
      <c r="D1" s="10"/>
      <c r="E1" s="10"/>
      <c r="F1" s="10"/>
      <c r="G1" s="10"/>
    </row>
    <row r="2" spans="2:17" ht="15" customHeight="1">
      <c r="B2" s="11" t="s">
        <v>150</v>
      </c>
      <c r="C2" s="38"/>
      <c r="D2" s="10"/>
      <c r="E2" s="10"/>
      <c r="F2" s="10"/>
      <c r="G2" s="10"/>
    </row>
    <row r="3" spans="2:17" ht="15" customHeight="1">
      <c r="B3" s="13" t="s">
        <v>80</v>
      </c>
      <c r="C3" s="39"/>
      <c r="D3" s="10"/>
      <c r="E3" s="10"/>
      <c r="F3" s="92"/>
      <c r="G3" s="10"/>
    </row>
    <row r="4" spans="2:17" ht="15" customHeight="1">
      <c r="B4" s="39"/>
      <c r="C4" s="39"/>
      <c r="D4" s="296"/>
      <c r="E4" s="296"/>
      <c r="F4" s="92"/>
      <c r="G4" s="10"/>
      <c r="H4" s="296"/>
      <c r="I4" s="296"/>
      <c r="J4" s="296"/>
      <c r="N4" s="296"/>
      <c r="O4" s="296"/>
    </row>
    <row r="5" spans="2:17" ht="29.1" customHeight="1" thickBot="1">
      <c r="B5" s="39"/>
      <c r="C5" s="39"/>
      <c r="D5" s="303" t="s">
        <v>15</v>
      </c>
      <c r="E5" s="303"/>
      <c r="F5" s="303"/>
      <c r="G5" s="303"/>
      <c r="H5" s="303"/>
      <c r="I5" s="303"/>
      <c r="J5" s="303"/>
      <c r="K5" s="303"/>
      <c r="L5" s="303"/>
      <c r="M5" s="303"/>
      <c r="N5" s="303"/>
      <c r="O5" s="303"/>
      <c r="P5" s="303"/>
      <c r="Q5" s="303"/>
    </row>
    <row r="6" spans="2:17" ht="15" customHeight="1">
      <c r="B6" s="42"/>
      <c r="D6" s="105" t="s">
        <v>16</v>
      </c>
      <c r="E6" s="105" t="s">
        <v>133</v>
      </c>
      <c r="F6" s="105" t="s">
        <v>17</v>
      </c>
      <c r="G6" s="106"/>
      <c r="I6" s="105" t="s">
        <v>157</v>
      </c>
      <c r="J6" s="105" t="s">
        <v>158</v>
      </c>
      <c r="K6" s="105" t="s">
        <v>17</v>
      </c>
      <c r="L6" s="106"/>
      <c r="N6" s="105" t="s">
        <v>159</v>
      </c>
      <c r="O6" s="105" t="s">
        <v>160</v>
      </c>
      <c r="P6" s="105" t="s">
        <v>17</v>
      </c>
      <c r="Q6" s="106"/>
    </row>
    <row r="7" spans="2:17" s="19" customFormat="1" ht="15" customHeight="1">
      <c r="B7" s="43" t="s">
        <v>151</v>
      </c>
      <c r="C7" s="38"/>
      <c r="D7" s="141">
        <v>120.60023296000007</v>
      </c>
      <c r="E7" s="141">
        <v>110.16952822000003</v>
      </c>
      <c r="F7" s="190">
        <f t="shared" ref="F7:F20" si="0">+E7/D7-1</f>
        <v>-8.6489921984310159E-2</v>
      </c>
      <c r="G7" s="236"/>
      <c r="H7" s="258"/>
      <c r="I7" s="141">
        <v>116.81387583000001</v>
      </c>
      <c r="J7" s="141">
        <v>94.012218889999986</v>
      </c>
      <c r="K7" s="190">
        <v>-0.19519647625752465</v>
      </c>
      <c r="L7" s="236"/>
      <c r="N7" s="141">
        <v>237.41410879000006</v>
      </c>
      <c r="O7" s="141">
        <v>204.1817471099998</v>
      </c>
      <c r="P7" s="190">
        <v>-0.13997635544648818</v>
      </c>
      <c r="Q7" s="236"/>
    </row>
    <row r="8" spans="2:17" ht="15" customHeight="1">
      <c r="B8" s="39" t="s">
        <v>81</v>
      </c>
      <c r="D8" s="163">
        <v>103.046672</v>
      </c>
      <c r="E8" s="163">
        <v>94.949987999999991</v>
      </c>
      <c r="F8" s="256">
        <f t="shared" si="0"/>
        <v>-7.8572979047785374E-2</v>
      </c>
      <c r="G8" s="160"/>
      <c r="H8" s="258"/>
      <c r="I8" s="163">
        <v>100.29322035</v>
      </c>
      <c r="J8" s="163">
        <v>78.141823099999996</v>
      </c>
      <c r="K8" s="256">
        <v>-0.220866347423054</v>
      </c>
      <c r="L8" s="160"/>
      <c r="N8" s="163">
        <v>203.33989280999998</v>
      </c>
      <c r="O8" s="163">
        <v>173.09181060999998</v>
      </c>
      <c r="P8" s="256">
        <v>-0.14875626116447152</v>
      </c>
      <c r="Q8" s="160"/>
    </row>
    <row r="9" spans="2:17" ht="15" customHeight="1">
      <c r="B9" s="39" t="s">
        <v>82</v>
      </c>
      <c r="D9" s="163">
        <v>5.5968632999999999</v>
      </c>
      <c r="E9" s="163">
        <v>5.0865994099999998</v>
      </c>
      <c r="F9" s="256">
        <f t="shared" si="0"/>
        <v>-9.116961816809066E-2</v>
      </c>
      <c r="G9" s="160"/>
      <c r="H9" s="258"/>
      <c r="I9" s="163">
        <v>5.342295</v>
      </c>
      <c r="J9" s="163">
        <v>3.5196390199999996</v>
      </c>
      <c r="K9" s="256">
        <v>-0.3411747161098368</v>
      </c>
      <c r="L9" s="160"/>
      <c r="N9" s="163">
        <v>10.939157999999999</v>
      </c>
      <c r="O9" s="163">
        <v>8.6062384299999994</v>
      </c>
      <c r="P9" s="256">
        <v>-0.21326317528277772</v>
      </c>
      <c r="Q9" s="160"/>
    </row>
    <row r="10" spans="2:17" ht="15" customHeight="1">
      <c r="B10" s="39" t="s">
        <v>83</v>
      </c>
      <c r="D10" s="163">
        <v>3.6841909999999998</v>
      </c>
      <c r="E10" s="163">
        <v>3.279423</v>
      </c>
      <c r="F10" s="256">
        <f t="shared" si="0"/>
        <v>-0.10986618229076606</v>
      </c>
      <c r="G10" s="160"/>
      <c r="H10" s="258"/>
      <c r="I10" s="163">
        <v>3.715665</v>
      </c>
      <c r="J10" s="163">
        <v>3.1551766700000003</v>
      </c>
      <c r="K10" s="256">
        <v>-0.15084468863581613</v>
      </c>
      <c r="L10" s="160"/>
      <c r="N10" s="163">
        <v>7.3998559999999998</v>
      </c>
      <c r="O10" s="163">
        <v>6.4345994399999986</v>
      </c>
      <c r="P10" s="256">
        <v>-0.13044261401843504</v>
      </c>
      <c r="Q10" s="160"/>
    </row>
    <row r="11" spans="2:17" ht="15" customHeight="1">
      <c r="B11" s="39" t="s">
        <v>84</v>
      </c>
      <c r="D11" s="163">
        <v>2.8064789999999999</v>
      </c>
      <c r="E11" s="163">
        <v>2.5089980000000001</v>
      </c>
      <c r="F11" s="256">
        <f t="shared" si="0"/>
        <v>-0.10599794261777828</v>
      </c>
      <c r="G11" s="160"/>
      <c r="H11" s="258"/>
      <c r="I11" s="163">
        <v>2.7410290000000002</v>
      </c>
      <c r="J11" s="163">
        <v>5.7995306700000002</v>
      </c>
      <c r="K11" s="256">
        <v>1.1158224411343332</v>
      </c>
      <c r="L11" s="160"/>
      <c r="N11" s="163">
        <v>5.5475079999999997</v>
      </c>
      <c r="O11" s="163">
        <v>8.308529029999999</v>
      </c>
      <c r="P11" s="256">
        <v>0.49770474057901315</v>
      </c>
      <c r="Q11" s="160"/>
    </row>
    <row r="12" spans="2:17" ht="15" customHeight="1">
      <c r="B12" s="39" t="s">
        <v>85</v>
      </c>
      <c r="D12" s="163">
        <v>1.5414939999999999</v>
      </c>
      <c r="E12" s="163">
        <v>1.4425680000000001</v>
      </c>
      <c r="F12" s="256">
        <f t="shared" si="0"/>
        <v>-6.4175403861448599E-2</v>
      </c>
      <c r="G12" s="160"/>
      <c r="H12" s="258"/>
      <c r="I12" s="163">
        <v>1.5212000000000001</v>
      </c>
      <c r="J12" s="163">
        <v>1.20987621</v>
      </c>
      <c r="K12" s="256">
        <v>-0.20465671180646866</v>
      </c>
      <c r="L12" s="160"/>
      <c r="N12" s="163">
        <v>3.062694</v>
      </c>
      <c r="O12" s="163">
        <v>2.6524437799999996</v>
      </c>
      <c r="P12" s="256">
        <v>-0.13395077013896928</v>
      </c>
      <c r="Q12" s="160"/>
    </row>
    <row r="13" spans="2:17" s="48" customFormat="1" ht="15" customHeight="1">
      <c r="B13" s="103" t="s">
        <v>148</v>
      </c>
      <c r="C13" s="67"/>
      <c r="D13" s="163">
        <v>2.7277580500000727</v>
      </c>
      <c r="E13" s="163">
        <v>2.2165534600000405</v>
      </c>
      <c r="F13" s="256">
        <f t="shared" si="0"/>
        <v>-0.1874083333747355</v>
      </c>
      <c r="G13" s="160"/>
      <c r="H13" s="258"/>
      <c r="I13" s="163">
        <v>2.0563142800000254</v>
      </c>
      <c r="J13" s="163">
        <v>1.5280242800000106</v>
      </c>
      <c r="K13" s="256">
        <v>-0.25691111769160513</v>
      </c>
      <c r="L13" s="160"/>
      <c r="N13" s="163">
        <v>4.7840721700000737</v>
      </c>
      <c r="O13" s="163">
        <v>3.7445785300000627</v>
      </c>
      <c r="P13" s="256">
        <v>-0.21728218201189786</v>
      </c>
      <c r="Q13" s="160"/>
    </row>
    <row r="14" spans="2:17" ht="15" customHeight="1">
      <c r="B14" s="39" t="s">
        <v>86</v>
      </c>
      <c r="D14" s="257">
        <v>1.1967756099999995</v>
      </c>
      <c r="E14" s="257">
        <v>0.68539835000000005</v>
      </c>
      <c r="F14" s="256">
        <f t="shared" si="0"/>
        <v>-0.427295857073825</v>
      </c>
      <c r="G14" s="160"/>
      <c r="H14" s="258"/>
      <c r="I14" s="257">
        <v>1.1441522</v>
      </c>
      <c r="J14" s="257">
        <v>0.65814893999999979</v>
      </c>
      <c r="K14" s="256">
        <v>-0.42477151204184216</v>
      </c>
      <c r="L14" s="160"/>
      <c r="N14" s="257">
        <v>2.3409278100000024</v>
      </c>
      <c r="O14" s="257">
        <v>1.3435472899999996</v>
      </c>
      <c r="P14" s="256">
        <v>-0.42606205784705586</v>
      </c>
      <c r="Q14" s="160"/>
    </row>
    <row r="15" spans="2:17" s="19" customFormat="1" ht="15" customHeight="1">
      <c r="B15" s="26" t="s">
        <v>37</v>
      </c>
      <c r="C15" s="38"/>
      <c r="D15" s="166">
        <v>100.63736761000001</v>
      </c>
      <c r="E15" s="166">
        <v>98.979399270000044</v>
      </c>
      <c r="F15" s="149">
        <f t="shared" si="0"/>
        <v>-1.6474679131364911E-2</v>
      </c>
      <c r="G15" s="141"/>
      <c r="H15" s="259"/>
      <c r="I15" s="166">
        <v>95.588791220000019</v>
      </c>
      <c r="J15" s="166">
        <v>89.873343219999981</v>
      </c>
      <c r="K15" s="149">
        <v>-5.9792031336035889E-2</v>
      </c>
      <c r="L15" s="141"/>
      <c r="N15" s="166">
        <v>196.22615883000006</v>
      </c>
      <c r="O15" s="166">
        <v>188.85274249</v>
      </c>
      <c r="P15" s="149">
        <v>-3.7576113113379501E-2</v>
      </c>
      <c r="Q15" s="141"/>
    </row>
    <row r="16" spans="2:17" ht="15" customHeight="1">
      <c r="B16" s="39" t="s">
        <v>38</v>
      </c>
      <c r="D16" s="164">
        <v>75.608058380000031</v>
      </c>
      <c r="E16" s="164">
        <v>75.472423720000023</v>
      </c>
      <c r="F16" s="110">
        <f t="shared" si="0"/>
        <v>-1.7939180413589773E-3</v>
      </c>
      <c r="G16" s="116"/>
      <c r="H16" s="258"/>
      <c r="I16" s="164">
        <v>71.960442290000017</v>
      </c>
      <c r="J16" s="164">
        <v>69.632794539999992</v>
      </c>
      <c r="K16" s="110">
        <v>-3.234621239012999E-2</v>
      </c>
      <c r="L16" s="116"/>
      <c r="N16" s="164">
        <v>147.56850067000005</v>
      </c>
      <c r="O16" s="164">
        <v>145.10521825999999</v>
      </c>
      <c r="P16" s="110">
        <v>-1.6692467557887284E-2</v>
      </c>
      <c r="Q16" s="116"/>
    </row>
    <row r="17" spans="2:17" ht="15" customHeight="1">
      <c r="B17" s="39" t="s">
        <v>39</v>
      </c>
      <c r="D17" s="164">
        <v>24.715257000000012</v>
      </c>
      <c r="E17" s="164">
        <v>23.695121210000007</v>
      </c>
      <c r="F17" s="110">
        <f t="shared" si="0"/>
        <v>-4.127554854072546E-2</v>
      </c>
      <c r="G17" s="116"/>
      <c r="H17" s="258"/>
      <c r="I17" s="164">
        <v>24.259780020000008</v>
      </c>
      <c r="J17" s="164">
        <v>17.2768753</v>
      </c>
      <c r="K17" s="110">
        <v>-0.28783874850650881</v>
      </c>
      <c r="L17" s="116"/>
      <c r="N17" s="164">
        <v>48.975037020000009</v>
      </c>
      <c r="O17" s="164">
        <v>40.971996509999997</v>
      </c>
      <c r="P17" s="110">
        <v>-0.16341060664705162</v>
      </c>
      <c r="Q17" s="116"/>
    </row>
    <row r="18" spans="2:17" ht="15" customHeight="1">
      <c r="B18" s="39" t="s">
        <v>40</v>
      </c>
      <c r="D18" s="164">
        <v>3.1405179599999999</v>
      </c>
      <c r="E18" s="164">
        <v>2.7620818000000007</v>
      </c>
      <c r="F18" s="110">
        <f t="shared" si="0"/>
        <v>-0.12050119273955662</v>
      </c>
      <c r="G18" s="116"/>
      <c r="H18" s="258"/>
      <c r="I18" s="164">
        <v>2.6211046900000001</v>
      </c>
      <c r="J18" s="164">
        <v>5.427861580000001</v>
      </c>
      <c r="K18" s="110">
        <v>1.0708297538470317</v>
      </c>
      <c r="L18" s="116"/>
      <c r="N18" s="164">
        <v>5.7616226500000005</v>
      </c>
      <c r="O18" s="164">
        <v>8.1899433800000008</v>
      </c>
      <c r="P18" s="110">
        <v>0.42146472921131001</v>
      </c>
      <c r="Q18" s="116"/>
    </row>
    <row r="19" spans="2:17" ht="15" customHeight="1">
      <c r="B19" s="39" t="s">
        <v>163</v>
      </c>
      <c r="D19" s="164">
        <v>-2.8264657300000002</v>
      </c>
      <c r="E19" s="164">
        <v>-2.9502274599999994</v>
      </c>
      <c r="F19" s="110">
        <v>-4.3786743524393906E-2</v>
      </c>
      <c r="G19" s="116"/>
      <c r="H19" s="258"/>
      <c r="I19" s="164">
        <v>-3.2525357800000001</v>
      </c>
      <c r="J19" s="164">
        <v>-2.4641882000000077</v>
      </c>
      <c r="K19" s="110">
        <v>0.2423793720725779</v>
      </c>
      <c r="L19" s="116"/>
      <c r="N19" s="164">
        <v>-6.0790015100000021</v>
      </c>
      <c r="O19" s="164">
        <v>-5.414415660000004</v>
      </c>
      <c r="P19" s="110">
        <v>0.10932483713102376</v>
      </c>
      <c r="Q19" s="116"/>
    </row>
    <row r="20" spans="2:17" s="19" customFormat="1" ht="15" customHeight="1">
      <c r="B20" s="35" t="s">
        <v>41</v>
      </c>
      <c r="C20" s="38"/>
      <c r="D20" s="166">
        <v>19.962865349999994</v>
      </c>
      <c r="E20" s="166">
        <v>11.190128950000009</v>
      </c>
      <c r="F20" s="149">
        <f t="shared" si="0"/>
        <v>-0.43945276623327967</v>
      </c>
      <c r="G20" s="141"/>
      <c r="H20" s="258"/>
      <c r="I20" s="166">
        <v>21.225084610000014</v>
      </c>
      <c r="J20" s="166">
        <v>4.1388756700000009</v>
      </c>
      <c r="K20" s="149">
        <v>-0.80500074576616731</v>
      </c>
      <c r="L20" s="141"/>
      <c r="N20" s="166">
        <v>41.18794996000004</v>
      </c>
      <c r="O20" s="166">
        <v>15.329004620000028</v>
      </c>
      <c r="P20" s="149">
        <v>-0.62782792940928367</v>
      </c>
      <c r="Q20" s="141"/>
    </row>
    <row r="21" spans="2:17" s="19" customFormat="1" ht="15" customHeight="1">
      <c r="B21" s="35" t="s">
        <v>42</v>
      </c>
      <c r="C21" s="38"/>
      <c r="D21" s="149">
        <v>0.16552924368414074</v>
      </c>
      <c r="E21" s="149">
        <v>0.10157190586905471</v>
      </c>
      <c r="F21" s="167">
        <f>+(E21-D21)*100</f>
        <v>-6.3957337815086026</v>
      </c>
      <c r="G21" s="141"/>
      <c r="H21" s="259"/>
      <c r="I21" s="149">
        <v>0.1817000288637714</v>
      </c>
      <c r="J21" s="149">
        <v>4.4024869520872909E-2</v>
      </c>
      <c r="K21" s="167">
        <v>-13.767515934289849</v>
      </c>
      <c r="L21" s="141"/>
      <c r="N21" s="149">
        <v>0.17348568781323778</v>
      </c>
      <c r="O21" s="149">
        <v>7.5075293638964521E-2</v>
      </c>
      <c r="P21" s="167">
        <v>-9.8410394174273268</v>
      </c>
      <c r="Q21" s="141"/>
    </row>
    <row r="22" spans="2:17" s="19" customFormat="1" ht="15" customHeight="1">
      <c r="B22" s="96" t="s">
        <v>24</v>
      </c>
      <c r="C22" s="38"/>
      <c r="D22" s="148">
        <v>10.420867959999999</v>
      </c>
      <c r="E22" s="148">
        <v>4.7233911100000077</v>
      </c>
      <c r="F22" s="149">
        <f>+E22/D22-1</f>
        <v>-0.54673726525175081</v>
      </c>
      <c r="G22" s="141"/>
      <c r="H22" s="258"/>
      <c r="I22" s="148">
        <v>11.83477481000002</v>
      </c>
      <c r="J22" s="148">
        <v>-4.7018947799999946</v>
      </c>
      <c r="K22" s="149">
        <v>-1.3972948244040131</v>
      </c>
      <c r="L22" s="141"/>
      <c r="N22" s="148">
        <v>22.255642770000019</v>
      </c>
      <c r="O22" s="148">
        <v>2.1496330000042821E-2</v>
      </c>
      <c r="P22" s="149">
        <v>-0.99903411776410167</v>
      </c>
      <c r="Q22" s="141"/>
    </row>
    <row r="23" spans="2:17" ht="6" customHeight="1">
      <c r="B23" s="27"/>
      <c r="C23" s="27"/>
      <c r="D23" s="48"/>
      <c r="E23" s="48"/>
      <c r="F23" s="48"/>
      <c r="G23" s="48"/>
      <c r="H23" s="225"/>
      <c r="I23" s="48"/>
      <c r="J23" s="48"/>
      <c r="K23" s="48"/>
      <c r="L23" s="48"/>
      <c r="N23" s="48"/>
      <c r="O23" s="48"/>
      <c r="P23" s="48"/>
      <c r="Q23" s="48"/>
    </row>
    <row r="24" spans="2:17" ht="15" customHeight="1">
      <c r="B24" s="17" t="s">
        <v>153</v>
      </c>
      <c r="C24" s="91"/>
      <c r="D24" s="29"/>
      <c r="E24" s="29"/>
      <c r="F24" s="29"/>
      <c r="G24" s="48"/>
      <c r="H24" s="225"/>
      <c r="I24" s="29"/>
      <c r="J24" s="29"/>
      <c r="K24" s="29"/>
      <c r="L24" s="48"/>
      <c r="N24" s="29"/>
      <c r="O24" s="29"/>
      <c r="P24" s="29"/>
      <c r="Q24" s="48"/>
    </row>
    <row r="25" spans="2:17" ht="15" customHeight="1">
      <c r="B25" s="17" t="s">
        <v>44</v>
      </c>
      <c r="C25" s="91"/>
      <c r="D25" s="29"/>
      <c r="E25" s="29"/>
      <c r="F25" s="29"/>
      <c r="G25" s="48"/>
      <c r="H25" s="225"/>
      <c r="I25" s="29"/>
      <c r="J25" s="29"/>
      <c r="K25" s="29"/>
      <c r="L25" s="48"/>
      <c r="N25" s="29"/>
      <c r="O25" s="29"/>
      <c r="P25" s="29"/>
      <c r="Q25" s="48"/>
    </row>
    <row r="26" spans="2:17" ht="15" customHeight="1">
      <c r="B26" s="91"/>
      <c r="C26" s="91"/>
      <c r="D26" s="28"/>
      <c r="E26" s="28"/>
      <c r="F26" s="28"/>
      <c r="H26" s="225"/>
      <c r="I26" s="28"/>
      <c r="J26" s="28"/>
      <c r="K26" s="28"/>
      <c r="N26" s="28"/>
      <c r="O26" s="28"/>
      <c r="P26" s="28"/>
    </row>
    <row r="27" spans="2:17" ht="29.1" customHeight="1" thickBot="1">
      <c r="B27" s="27"/>
      <c r="C27" s="27"/>
      <c r="D27" s="303" t="s">
        <v>89</v>
      </c>
      <c r="E27" s="303"/>
      <c r="F27" s="303"/>
      <c r="G27" s="303"/>
      <c r="H27" s="303"/>
      <c r="I27" s="303"/>
      <c r="J27" s="303"/>
      <c r="K27" s="303"/>
      <c r="L27" s="303"/>
      <c r="M27" s="303"/>
      <c r="N27" s="303"/>
      <c r="O27" s="303"/>
      <c r="P27" s="303"/>
      <c r="Q27" s="303"/>
    </row>
    <row r="28" spans="2:17" ht="15" customHeight="1">
      <c r="D28" s="118" t="s">
        <v>16</v>
      </c>
      <c r="E28" s="118" t="s">
        <v>133</v>
      </c>
      <c r="F28" s="118" t="s">
        <v>17</v>
      </c>
      <c r="G28" s="106"/>
      <c r="H28" s="225"/>
      <c r="I28" s="105" t="s">
        <v>157</v>
      </c>
      <c r="J28" s="105" t="s">
        <v>158</v>
      </c>
      <c r="K28" s="105" t="s">
        <v>17</v>
      </c>
      <c r="L28" s="106"/>
      <c r="N28" s="105" t="s">
        <v>159</v>
      </c>
      <c r="O28" s="105" t="s">
        <v>160</v>
      </c>
      <c r="P28" s="118" t="s">
        <v>17</v>
      </c>
      <c r="Q28" s="106"/>
    </row>
    <row r="29" spans="2:17" s="19" customFormat="1" ht="15" customHeight="1">
      <c r="B29" s="35" t="s">
        <v>90</v>
      </c>
      <c r="C29" s="38"/>
      <c r="D29" s="148">
        <v>164.21482399999999</v>
      </c>
      <c r="E29" s="148">
        <v>144.909435</v>
      </c>
      <c r="F29" s="149">
        <f>+E29/D29-1</f>
        <v>-0.11756179210714857</v>
      </c>
      <c r="G29" s="141"/>
      <c r="H29" s="246"/>
      <c r="I29" s="148">
        <v>156.36295100000001</v>
      </c>
      <c r="J29" s="148">
        <v>118.07682999999999</v>
      </c>
      <c r="K29" s="149">
        <v>-0.24485417264860915</v>
      </c>
      <c r="L29" s="141"/>
      <c r="N29" s="148">
        <v>320.57777499999997</v>
      </c>
      <c r="O29" s="148">
        <v>262.98626499999995</v>
      </c>
      <c r="P29" s="149">
        <v>-0.17964910387190758</v>
      </c>
      <c r="Q29" s="141"/>
    </row>
    <row r="30" spans="2:17" ht="15" customHeight="1">
      <c r="B30" s="39" t="s">
        <v>81</v>
      </c>
      <c r="D30" s="151">
        <v>142.596002</v>
      </c>
      <c r="E30" s="151">
        <v>126.244771</v>
      </c>
      <c r="F30" s="110">
        <f t="shared" ref="F30:F33" si="1">+E30/D30-1</f>
        <v>-0.11466822891710526</v>
      </c>
      <c r="G30" s="125"/>
      <c r="H30" s="246"/>
      <c r="I30" s="151">
        <v>136.355163</v>
      </c>
      <c r="J30" s="151">
        <v>102.01630299999998</v>
      </c>
      <c r="K30" s="110">
        <v>-0.25183395512497031</v>
      </c>
      <c r="L30" s="125"/>
      <c r="N30" s="151">
        <v>278.951165</v>
      </c>
      <c r="O30" s="151">
        <v>228.26107399999995</v>
      </c>
      <c r="P30" s="110">
        <v>-0.18171672091779942</v>
      </c>
      <c r="Q30" s="125"/>
    </row>
    <row r="31" spans="2:17" ht="15" customHeight="1">
      <c r="B31" s="39" t="s">
        <v>82</v>
      </c>
      <c r="D31" s="164">
        <v>13.078682000000001</v>
      </c>
      <c r="E31" s="164">
        <v>11.079022</v>
      </c>
      <c r="F31" s="110">
        <f t="shared" si="1"/>
        <v>-0.15289461124599557</v>
      </c>
      <c r="G31" s="116"/>
      <c r="H31" s="246"/>
      <c r="I31" s="164">
        <v>11.283942</v>
      </c>
      <c r="J31" s="164">
        <v>8.5429539999999999</v>
      </c>
      <c r="K31" s="110">
        <v>-0.24291050060342384</v>
      </c>
      <c r="L31" s="116"/>
      <c r="N31" s="164">
        <v>24.362624</v>
      </c>
      <c r="O31" s="164">
        <v>19.621976</v>
      </c>
      <c r="P31" s="110">
        <v>-0.19458692134311972</v>
      </c>
      <c r="Q31" s="116"/>
    </row>
    <row r="32" spans="2:17" ht="15" customHeight="1">
      <c r="B32" s="39" t="s">
        <v>83</v>
      </c>
      <c r="D32" s="151">
        <v>8.5401399999999992</v>
      </c>
      <c r="E32" s="151">
        <v>7.585642</v>
      </c>
      <c r="F32" s="110">
        <f t="shared" si="1"/>
        <v>-0.11176608345999006</v>
      </c>
      <c r="G32" s="125"/>
      <c r="H32" s="246"/>
      <c r="I32" s="151">
        <v>8.723846</v>
      </c>
      <c r="J32" s="151">
        <v>7.5175730000000005</v>
      </c>
      <c r="K32" s="110">
        <v>-0.13827307359620966</v>
      </c>
      <c r="L32" s="125"/>
      <c r="N32" s="151">
        <v>17.263985999999999</v>
      </c>
      <c r="O32" s="151">
        <v>15.103215000000001</v>
      </c>
      <c r="P32" s="110">
        <v>-0.12516060891152256</v>
      </c>
      <c r="Q32" s="125"/>
    </row>
    <row r="33" spans="2:17" s="19" customFormat="1" ht="15" customHeight="1">
      <c r="B33" s="35" t="s">
        <v>91</v>
      </c>
      <c r="C33" s="38"/>
      <c r="D33" s="148">
        <v>106.23415200000001</v>
      </c>
      <c r="E33" s="148">
        <v>115.413326</v>
      </c>
      <c r="F33" s="149">
        <f t="shared" si="1"/>
        <v>8.6405113865830829E-2</v>
      </c>
      <c r="G33" s="141"/>
      <c r="H33" s="246"/>
      <c r="I33" s="148">
        <v>131.37775099999999</v>
      </c>
      <c r="J33" s="148">
        <v>67.755180999999993</v>
      </c>
      <c r="K33" s="149">
        <v>-0.48427202867858499</v>
      </c>
      <c r="L33" s="141"/>
      <c r="N33" s="148">
        <v>237.61190299999998</v>
      </c>
      <c r="O33" s="148">
        <v>183.16850700000001</v>
      </c>
      <c r="P33" s="149">
        <v>-0.22912739350435649</v>
      </c>
      <c r="Q33" s="141"/>
    </row>
    <row r="35" spans="2:17" ht="15" customHeight="1">
      <c r="D35" s="28"/>
      <c r="E35" s="28"/>
      <c r="F35" s="28"/>
    </row>
  </sheetData>
  <mergeCells count="2">
    <mergeCell ref="D27:Q27"/>
    <mergeCell ref="D5:Q5"/>
  </mergeCells>
  <pageMargins left="0.51181102362204722" right="0" top="0.74803149606299213" bottom="0.74803149606299213" header="0.31496062992125984" footer="0.31496062992125984"/>
  <pageSetup paperSize="9" scale="97" orientation="landscape" horizontalDpi="4294967293" verticalDpi="4294967293" r:id="rId1"/>
  <ignoredErrors>
    <ignoredError sqref="F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34"/>
  <sheetViews>
    <sheetView showGridLines="0" zoomScale="80" zoomScaleNormal="80" workbookViewId="0">
      <pane xSplit="2" topLeftCell="C1" activePane="topRight" state="frozen"/>
      <selection activeCell="D26" sqref="D26:R26"/>
      <selection pane="topRight" activeCell="K47" sqref="K47"/>
    </sheetView>
  </sheetViews>
  <sheetFormatPr defaultColWidth="9.109375" defaultRowHeight="15" customHeight="1"/>
  <cols>
    <col min="1" max="1" width="1.88671875" style="20" customWidth="1"/>
    <col min="2" max="2" width="29.88671875" style="20" customWidth="1"/>
    <col min="3" max="3" width="1.88671875" style="40" customWidth="1"/>
    <col min="4" max="5" width="12.109375" style="125" customWidth="1"/>
    <col min="6" max="6" width="12.109375" style="20" customWidth="1"/>
    <col min="7" max="7" width="1.88671875" style="20" customWidth="1"/>
    <col min="8" max="8" width="3.44140625" style="20" customWidth="1"/>
    <col min="9" max="11" width="12.109375" style="20" customWidth="1"/>
    <col min="12" max="12" width="1.88671875" style="20" customWidth="1"/>
    <col min="13" max="13" width="3.44140625" style="20" customWidth="1"/>
    <col min="14" max="16" width="12.109375" style="20" customWidth="1"/>
    <col min="17" max="17" width="1.88671875" style="20" customWidth="1"/>
    <col min="18" max="16384" width="9.109375" style="20"/>
  </cols>
  <sheetData>
    <row r="2" spans="2:17" ht="15" customHeight="1">
      <c r="B2" s="11" t="s">
        <v>7</v>
      </c>
      <c r="C2" s="38"/>
    </row>
    <row r="3" spans="2:17" ht="15" customHeight="1">
      <c r="B3" s="13" t="s">
        <v>80</v>
      </c>
      <c r="C3" s="39"/>
    </row>
    <row r="4" spans="2:17" ht="15" customHeight="1">
      <c r="B4" s="39"/>
      <c r="C4" s="39"/>
      <c r="D4" s="297"/>
      <c r="E4" s="297"/>
      <c r="F4" s="10"/>
      <c r="G4" s="10"/>
      <c r="H4" s="297"/>
      <c r="I4" s="297"/>
      <c r="J4" s="297"/>
      <c r="N4" s="297"/>
      <c r="O4" s="297"/>
    </row>
    <row r="5" spans="2:17" ht="29.1" customHeight="1" thickBot="1">
      <c r="B5" s="39"/>
      <c r="C5" s="39"/>
      <c r="D5" s="303" t="s">
        <v>15</v>
      </c>
      <c r="E5" s="303"/>
      <c r="F5" s="303"/>
      <c r="G5" s="303"/>
      <c r="H5" s="303"/>
      <c r="I5" s="303"/>
      <c r="J5" s="303"/>
      <c r="K5" s="303"/>
      <c r="L5" s="303"/>
      <c r="M5" s="303"/>
      <c r="N5" s="303"/>
      <c r="O5" s="303"/>
      <c r="P5" s="303"/>
      <c r="Q5" s="303"/>
    </row>
    <row r="6" spans="2:17" ht="15" customHeight="1">
      <c r="B6" s="42"/>
      <c r="D6" s="118" t="s">
        <v>16</v>
      </c>
      <c r="E6" s="118" t="s">
        <v>133</v>
      </c>
      <c r="F6" s="119" t="s">
        <v>17</v>
      </c>
      <c r="G6" s="49"/>
      <c r="I6" s="105" t="s">
        <v>157</v>
      </c>
      <c r="J6" s="105" t="s">
        <v>158</v>
      </c>
      <c r="K6" s="18" t="s">
        <v>17</v>
      </c>
      <c r="L6" s="106"/>
      <c r="N6" s="105" t="s">
        <v>159</v>
      </c>
      <c r="O6" s="105" t="s">
        <v>160</v>
      </c>
      <c r="P6" s="18" t="s">
        <v>17</v>
      </c>
      <c r="Q6" s="106"/>
    </row>
    <row r="7" spans="2:17" s="19" customFormat="1" ht="15" customHeight="1">
      <c r="B7" s="43" t="s">
        <v>18</v>
      </c>
      <c r="C7" s="38"/>
      <c r="D7" s="141">
        <v>36.718842017210001</v>
      </c>
      <c r="E7" s="141">
        <v>37.29992592</v>
      </c>
      <c r="F7" s="266">
        <f>+E7/D7-1</f>
        <v>1.5825224077536282E-2</v>
      </c>
      <c r="G7" s="141"/>
      <c r="H7" s="258"/>
      <c r="I7" s="141">
        <v>36.085742189999998</v>
      </c>
      <c r="J7" s="141">
        <v>47.820294750000009</v>
      </c>
      <c r="K7" s="266">
        <v>0.32518529058415391</v>
      </c>
      <c r="L7" s="141"/>
      <c r="N7" s="141">
        <v>72.804584209999973</v>
      </c>
      <c r="O7" s="141">
        <v>85.120220669999981</v>
      </c>
      <c r="P7" s="266">
        <v>0.16916017849200782</v>
      </c>
      <c r="Q7" s="141"/>
    </row>
    <row r="8" spans="2:17" ht="15" customHeight="1">
      <c r="B8" s="39" t="s">
        <v>92</v>
      </c>
      <c r="D8" s="163">
        <v>22.932047729999997</v>
      </c>
      <c r="E8" s="163">
        <v>24.433727950000005</v>
      </c>
      <c r="F8" s="23">
        <f t="shared" ref="F8:F19" si="0">+E8/D8-1</f>
        <v>6.5483913067017063E-2</v>
      </c>
      <c r="G8" s="10"/>
      <c r="H8" s="258"/>
      <c r="I8" s="163">
        <v>22.990585490000004</v>
      </c>
      <c r="J8" s="163">
        <v>27.372949790000003</v>
      </c>
      <c r="K8" s="23">
        <v>0.19061560228234084</v>
      </c>
      <c r="L8" s="10"/>
      <c r="N8" s="163">
        <v>45.922633220000009</v>
      </c>
      <c r="O8" s="163">
        <v>51.806677739999998</v>
      </c>
      <c r="P8" s="23">
        <v>0.12812951060126485</v>
      </c>
      <c r="Q8" s="10"/>
    </row>
    <row r="9" spans="2:17" ht="15" customHeight="1">
      <c r="B9" s="44" t="s">
        <v>93</v>
      </c>
      <c r="D9" s="163">
        <v>17.125965489999999</v>
      </c>
      <c r="E9" s="163">
        <v>18.911666220000001</v>
      </c>
      <c r="F9" s="23">
        <f t="shared" si="0"/>
        <v>0.10426861662442843</v>
      </c>
      <c r="G9" s="10"/>
      <c r="H9" s="258"/>
      <c r="I9" s="163">
        <v>17.387846020000001</v>
      </c>
      <c r="J9" s="163">
        <v>22.579556210000003</v>
      </c>
      <c r="K9" s="23">
        <v>0.29858271024647604</v>
      </c>
      <c r="L9" s="10"/>
      <c r="N9" s="163">
        <v>34.513811509999996</v>
      </c>
      <c r="O9" s="163">
        <v>41.491222430000001</v>
      </c>
      <c r="P9" s="23">
        <v>0.2021628621915135</v>
      </c>
      <c r="Q9" s="10"/>
    </row>
    <row r="10" spans="2:17" ht="15" customHeight="1">
      <c r="B10" s="89" t="s">
        <v>94</v>
      </c>
      <c r="D10" s="163">
        <v>3.1864763300000001</v>
      </c>
      <c r="E10" s="163">
        <v>2.81856266</v>
      </c>
      <c r="F10" s="23">
        <f t="shared" si="0"/>
        <v>-0.11546097692180257</v>
      </c>
      <c r="G10" s="10"/>
      <c r="H10" s="258"/>
      <c r="I10" s="163">
        <v>3.3111648200000006</v>
      </c>
      <c r="J10" s="163">
        <v>2.56141212</v>
      </c>
      <c r="K10" s="23">
        <v>-0.22643170628999384</v>
      </c>
      <c r="L10" s="10"/>
      <c r="N10" s="163">
        <v>6.4976411499999998</v>
      </c>
      <c r="O10" s="163">
        <v>5.3799747800000004</v>
      </c>
      <c r="P10" s="23">
        <v>-0.17201109513411633</v>
      </c>
      <c r="Q10" s="10"/>
    </row>
    <row r="11" spans="2:17" ht="15" customHeight="1">
      <c r="B11" s="44" t="s">
        <v>95</v>
      </c>
      <c r="D11" s="163">
        <v>1.59207875</v>
      </c>
      <c r="E11" s="163">
        <v>1.77145839</v>
      </c>
      <c r="F11" s="23">
        <f t="shared" si="0"/>
        <v>0.11267007991909961</v>
      </c>
      <c r="G11" s="10"/>
      <c r="H11" s="258"/>
      <c r="I11" s="163">
        <v>1.72678965</v>
      </c>
      <c r="J11" s="163">
        <v>1.5880912200000004</v>
      </c>
      <c r="K11" s="23">
        <v>-8.0321555089237245E-2</v>
      </c>
      <c r="L11" s="10"/>
      <c r="N11" s="163">
        <v>3.3188683999999999</v>
      </c>
      <c r="O11" s="163">
        <v>3.3595496100000006</v>
      </c>
      <c r="P11" s="23">
        <v>1.2257554412220938E-2</v>
      </c>
      <c r="Q11" s="10"/>
    </row>
    <row r="12" spans="2:17" ht="15" customHeight="1">
      <c r="B12" s="44" t="s">
        <v>96</v>
      </c>
      <c r="D12" s="163">
        <v>0.70752543000000001</v>
      </c>
      <c r="E12" s="163">
        <v>0.67075640000000003</v>
      </c>
      <c r="F12" s="23">
        <f t="shared" si="0"/>
        <v>-5.1968492496446306E-2</v>
      </c>
      <c r="G12" s="10"/>
      <c r="H12" s="258"/>
      <c r="I12" s="163">
        <v>0.73438517000000003</v>
      </c>
      <c r="J12" s="163">
        <v>0.51420246000000003</v>
      </c>
      <c r="K12" s="23">
        <v>-0.29981911263268024</v>
      </c>
      <c r="L12" s="10"/>
      <c r="N12" s="163">
        <v>1.4419106000000002</v>
      </c>
      <c r="O12" s="163">
        <v>1.1849588600000001</v>
      </c>
      <c r="P12" s="23">
        <v>-0.1782022685733777</v>
      </c>
      <c r="Q12" s="10"/>
    </row>
    <row r="13" spans="2:17" ht="15" customHeight="1">
      <c r="B13" s="44" t="s">
        <v>40</v>
      </c>
      <c r="D13" s="163">
        <v>0.32000172999999599</v>
      </c>
      <c r="E13" s="163">
        <v>0.26128428000000486</v>
      </c>
      <c r="F13" s="23">
        <f t="shared" si="0"/>
        <v>-0.18349103925154364</v>
      </c>
      <c r="G13" s="10"/>
      <c r="H13" s="258"/>
      <c r="I13" s="163">
        <v>-0.1696001699999963</v>
      </c>
      <c r="J13" s="163">
        <v>0.12968777999999975</v>
      </c>
      <c r="K13" s="23">
        <v>1.7646677476797492</v>
      </c>
      <c r="L13" s="10"/>
      <c r="N13" s="163">
        <v>0.15040156000001162</v>
      </c>
      <c r="O13" s="163">
        <v>0.39097205999999662</v>
      </c>
      <c r="P13" s="23">
        <v>1.599521308156421</v>
      </c>
      <c r="Q13" s="10"/>
    </row>
    <row r="14" spans="2:17" ht="15" customHeight="1">
      <c r="B14" s="39" t="s">
        <v>97</v>
      </c>
      <c r="D14" s="163">
        <v>13.30643051</v>
      </c>
      <c r="E14" s="163">
        <v>12.111053810000005</v>
      </c>
      <c r="F14" s="23">
        <f t="shared" si="0"/>
        <v>-8.983451265173259E-2</v>
      </c>
      <c r="G14" s="10"/>
      <c r="H14" s="258"/>
      <c r="I14" s="163">
        <v>12.574209949999998</v>
      </c>
      <c r="J14" s="163">
        <v>19.768718080000003</v>
      </c>
      <c r="K14" s="23">
        <v>0.57216383045998087</v>
      </c>
      <c r="L14" s="10"/>
      <c r="N14" s="163">
        <v>25.880640459999999</v>
      </c>
      <c r="O14" s="163">
        <v>31.879771890000001</v>
      </c>
      <c r="P14" s="23">
        <v>0.23179996025492491</v>
      </c>
      <c r="Q14" s="10"/>
    </row>
    <row r="15" spans="2:17" ht="15" customHeight="1">
      <c r="B15" s="39" t="s">
        <v>98</v>
      </c>
      <c r="D15" s="257">
        <v>0.48036377721000001</v>
      </c>
      <c r="E15" s="257">
        <v>0.75514416000000006</v>
      </c>
      <c r="F15" s="23">
        <f t="shared" si="0"/>
        <v>0.57202561022804743</v>
      </c>
      <c r="G15" s="10"/>
      <c r="H15" s="258"/>
      <c r="I15" s="257">
        <v>0.52094674999999979</v>
      </c>
      <c r="J15" s="257">
        <v>0.67862688000000004</v>
      </c>
      <c r="K15" s="23">
        <v>0.30267993801669796</v>
      </c>
      <c r="L15" s="10"/>
      <c r="N15" s="257">
        <v>1.0013105299999998</v>
      </c>
      <c r="O15" s="257">
        <v>1.4337710400000001</v>
      </c>
      <c r="P15" s="23">
        <v>0.43189449930183044</v>
      </c>
      <c r="Q15" s="10"/>
    </row>
    <row r="16" spans="2:17" s="19" customFormat="1" ht="15" customHeight="1">
      <c r="B16" s="26" t="s">
        <v>87</v>
      </c>
      <c r="C16" s="38"/>
      <c r="D16" s="141">
        <v>37.589317459999997</v>
      </c>
      <c r="E16" s="141">
        <v>39.362142239999976</v>
      </c>
      <c r="F16" s="266">
        <f t="shared" si="0"/>
        <v>4.7162994696205995E-2</v>
      </c>
      <c r="G16" s="141"/>
      <c r="H16" s="259"/>
      <c r="I16" s="141">
        <v>35.982890420000011</v>
      </c>
      <c r="J16" s="141">
        <v>45.609700944189996</v>
      </c>
      <c r="K16" s="266">
        <v>0.26753855545854671</v>
      </c>
      <c r="L16" s="141"/>
      <c r="N16" s="141">
        <v>73.572207880000008</v>
      </c>
      <c r="O16" s="141">
        <v>84.971843184189979</v>
      </c>
      <c r="P16" s="266">
        <v>0.15494485802007402</v>
      </c>
      <c r="Q16" s="141"/>
    </row>
    <row r="17" spans="2:17" ht="15" customHeight="1">
      <c r="B17" s="39" t="s">
        <v>38</v>
      </c>
      <c r="D17" s="163">
        <v>5.9762777199999997</v>
      </c>
      <c r="E17" s="163">
        <v>6.4799652600000002</v>
      </c>
      <c r="F17" s="23">
        <f t="shared" si="0"/>
        <v>8.4281146827293041E-2</v>
      </c>
      <c r="G17" s="10"/>
      <c r="H17" s="258"/>
      <c r="I17" s="163">
        <v>5.8556826200000005</v>
      </c>
      <c r="J17" s="163">
        <v>6.3368542400000001</v>
      </c>
      <c r="K17" s="23">
        <v>8.2171738330995669E-2</v>
      </c>
      <c r="L17" s="10"/>
      <c r="N17" s="163">
        <v>11.831960339999997</v>
      </c>
      <c r="O17" s="163">
        <v>12.816819499999999</v>
      </c>
      <c r="P17" s="23">
        <v>8.3237192460028475E-2</v>
      </c>
      <c r="Q17" s="10"/>
    </row>
    <row r="18" spans="2:17" ht="15" customHeight="1">
      <c r="B18" s="39" t="s">
        <v>39</v>
      </c>
      <c r="D18" s="163">
        <v>31.55599836</v>
      </c>
      <c r="E18" s="163">
        <v>32.86183243</v>
      </c>
      <c r="F18" s="23">
        <f t="shared" si="0"/>
        <v>4.138148491144733E-2</v>
      </c>
      <c r="G18" s="10"/>
      <c r="H18" s="258"/>
      <c r="I18" s="163">
        <v>30.078051359999996</v>
      </c>
      <c r="J18" s="163">
        <v>39.349879854190014</v>
      </c>
      <c r="K18" s="23">
        <v>0.30825894880013333</v>
      </c>
      <c r="L18" s="10"/>
      <c r="N18" s="163">
        <v>61.63404972</v>
      </c>
      <c r="O18" s="163">
        <v>72.211712284189986</v>
      </c>
      <c r="P18" s="23">
        <v>0.17162043727848003</v>
      </c>
      <c r="Q18" s="10"/>
    </row>
    <row r="19" spans="2:17" ht="15" customHeight="1">
      <c r="B19" s="39" t="s">
        <v>40</v>
      </c>
      <c r="D19" s="163">
        <v>0.71214882999999995</v>
      </c>
      <c r="E19" s="163">
        <v>0.54062180000000004</v>
      </c>
      <c r="F19" s="23">
        <f t="shared" si="0"/>
        <v>-0.24085840315148721</v>
      </c>
      <c r="G19" s="10"/>
      <c r="H19" s="258"/>
      <c r="I19" s="163">
        <v>0.60111291999999983</v>
      </c>
      <c r="J19" s="163">
        <v>0.40150080999999993</v>
      </c>
      <c r="K19" s="23">
        <v>-0.33207090275151618</v>
      </c>
      <c r="L19" s="10"/>
      <c r="N19" s="163">
        <v>1.3132617499999999</v>
      </c>
      <c r="O19" s="163">
        <v>0.94212261000000008</v>
      </c>
      <c r="P19" s="23">
        <v>-0.28260865741349722</v>
      </c>
      <c r="Q19" s="10"/>
    </row>
    <row r="20" spans="2:17" ht="15" customHeight="1">
      <c r="B20" s="39" t="s">
        <v>163</v>
      </c>
      <c r="D20" s="163">
        <v>-0.65510745000000004</v>
      </c>
      <c r="E20" s="163">
        <v>-0.52027724999999991</v>
      </c>
      <c r="F20" s="23">
        <v>0.2058138706864045</v>
      </c>
      <c r="G20" s="10"/>
      <c r="H20" s="258"/>
      <c r="I20" s="163">
        <v>-0.55195647999999997</v>
      </c>
      <c r="J20" s="163">
        <v>-0.47853396000000004</v>
      </c>
      <c r="K20" s="23">
        <v>0.13302229914938205</v>
      </c>
      <c r="L20" s="10"/>
      <c r="N20" s="163">
        <v>-1.2070639300000001</v>
      </c>
      <c r="O20" s="163">
        <v>-0.99881120999999984</v>
      </c>
      <c r="P20" s="23">
        <v>0.17252832664795159</v>
      </c>
      <c r="Q20" s="10"/>
    </row>
    <row r="21" spans="2:17" s="19" customFormat="1" ht="15" customHeight="1">
      <c r="B21" s="35" t="s">
        <v>88</v>
      </c>
      <c r="C21" s="38"/>
      <c r="D21" s="240">
        <v>-0.87047544279000399</v>
      </c>
      <c r="E21" s="240">
        <v>-2.0622163199999948</v>
      </c>
      <c r="F21" s="266">
        <f>+-(E21/D21-1)</f>
        <v>-1.369068923288959</v>
      </c>
      <c r="G21" s="141"/>
      <c r="H21" s="258"/>
      <c r="I21" s="240">
        <v>0.10285177000000371</v>
      </c>
      <c r="J21" s="240">
        <v>2.2105938058100065</v>
      </c>
      <c r="K21" s="266" t="s">
        <v>156</v>
      </c>
      <c r="L21" s="141"/>
      <c r="N21" s="240">
        <v>-0.7676236699999891</v>
      </c>
      <c r="O21" s="240">
        <v>0.148377485810013</v>
      </c>
      <c r="P21" s="266">
        <v>1.1932945681703837</v>
      </c>
      <c r="Q21" s="141"/>
    </row>
    <row r="22" spans="2:17" s="19" customFormat="1" ht="15" customHeight="1">
      <c r="B22" s="35" t="s">
        <v>42</v>
      </c>
      <c r="C22" s="38"/>
      <c r="D22" s="267">
        <v>-2.3706505841933012E-2</v>
      </c>
      <c r="E22" s="267">
        <v>-5.5287410608347798E-2</v>
      </c>
      <c r="F22" s="268">
        <f>+(E22-D22)*100</f>
        <v>-3.1580904766414788</v>
      </c>
      <c r="G22" s="141"/>
      <c r="H22" s="259"/>
      <c r="I22" s="267">
        <v>2.8502051990081253E-3</v>
      </c>
      <c r="J22" s="267">
        <v>4.6227105402983831E-2</v>
      </c>
      <c r="K22" s="268">
        <v>4.337690020397571</v>
      </c>
      <c r="L22" s="141"/>
      <c r="N22" s="267">
        <v>-1.0543617250609209E-2</v>
      </c>
      <c r="O22" s="267">
        <v>1.7431520341711709E-3</v>
      </c>
      <c r="P22" s="268">
        <v>1.2286769284780379</v>
      </c>
      <c r="Q22" s="141"/>
    </row>
    <row r="23" spans="2:17" s="19" customFormat="1" ht="15" customHeight="1">
      <c r="B23" s="96" t="s">
        <v>24</v>
      </c>
      <c r="C23" s="38"/>
      <c r="D23" s="240">
        <v>-2.2804561700000101</v>
      </c>
      <c r="E23" s="240">
        <v>-3.8027010499999969</v>
      </c>
      <c r="F23" s="266">
        <f>+-(E23/D23-1)</f>
        <v>-0.6675177098448597</v>
      </c>
      <c r="G23" s="141"/>
      <c r="H23" s="258"/>
      <c r="I23" s="240">
        <v>-1.9848407100000023</v>
      </c>
      <c r="J23" s="240">
        <v>0.34545857000000391</v>
      </c>
      <c r="K23" s="266">
        <v>1.1740485109255965</v>
      </c>
      <c r="L23" s="141"/>
      <c r="N23" s="240">
        <v>-4.2652968799999975</v>
      </c>
      <c r="O23" s="240">
        <v>-3.4572424799999895</v>
      </c>
      <c r="P23" s="266">
        <v>0.18944857127975773</v>
      </c>
      <c r="Q23" s="141"/>
    </row>
    <row r="24" spans="2:17" ht="6" customHeight="1">
      <c r="B24" s="38"/>
      <c r="D24" s="160"/>
      <c r="E24" s="160"/>
      <c r="F24" s="10"/>
      <c r="G24" s="10"/>
      <c r="H24" s="225"/>
      <c r="I24" s="160"/>
      <c r="J24" s="160"/>
      <c r="K24" s="10"/>
      <c r="L24" s="10"/>
      <c r="N24" s="160"/>
      <c r="O24" s="160"/>
      <c r="P24" s="10"/>
      <c r="Q24" s="10"/>
    </row>
    <row r="25" spans="2:17" ht="15" customHeight="1">
      <c r="B25" s="17" t="s">
        <v>26</v>
      </c>
      <c r="C25" s="91"/>
      <c r="D25" s="197"/>
      <c r="E25" s="197"/>
      <c r="F25" s="28"/>
      <c r="G25" s="10"/>
      <c r="H25" s="225"/>
      <c r="I25" s="197"/>
      <c r="J25" s="197"/>
      <c r="K25" s="28"/>
      <c r="L25" s="10"/>
      <c r="N25" s="197"/>
      <c r="O25" s="197"/>
      <c r="P25" s="28"/>
      <c r="Q25" s="10"/>
    </row>
    <row r="26" spans="2:17" ht="15" customHeight="1">
      <c r="B26" s="27"/>
      <c r="C26" s="27"/>
      <c r="D26" s="160"/>
      <c r="E26" s="160"/>
      <c r="F26" s="10"/>
      <c r="G26" s="10"/>
      <c r="H26" s="225"/>
      <c r="I26" s="160"/>
      <c r="J26" s="160"/>
      <c r="K26" s="10"/>
      <c r="L26" s="10"/>
      <c r="N26" s="160"/>
      <c r="O26" s="160"/>
      <c r="P26" s="10"/>
      <c r="Q26" s="10"/>
    </row>
    <row r="27" spans="2:17" ht="29.1" customHeight="1" thickBot="1">
      <c r="B27" s="27"/>
      <c r="C27" s="27"/>
      <c r="D27" s="303" t="s">
        <v>99</v>
      </c>
      <c r="E27" s="303"/>
      <c r="F27" s="303"/>
      <c r="G27" s="303"/>
      <c r="H27" s="303"/>
      <c r="I27" s="303"/>
      <c r="J27" s="303"/>
      <c r="K27" s="303"/>
      <c r="L27" s="303"/>
      <c r="M27" s="303"/>
      <c r="N27" s="303"/>
      <c r="O27" s="303"/>
      <c r="P27" s="303"/>
      <c r="Q27" s="303"/>
    </row>
    <row r="28" spans="2:17" ht="15" customHeight="1">
      <c r="D28" s="118" t="s">
        <v>16</v>
      </c>
      <c r="E28" s="118" t="s">
        <v>133</v>
      </c>
      <c r="F28" s="119" t="s">
        <v>17</v>
      </c>
      <c r="G28" s="49"/>
      <c r="H28" s="225"/>
      <c r="I28" s="105" t="s">
        <v>157</v>
      </c>
      <c r="J28" s="105" t="s">
        <v>158</v>
      </c>
      <c r="K28" s="18" t="s">
        <v>17</v>
      </c>
      <c r="L28" s="106"/>
      <c r="N28" s="105" t="s">
        <v>159</v>
      </c>
      <c r="O28" s="105" t="s">
        <v>160</v>
      </c>
      <c r="P28" s="18" t="s">
        <v>17</v>
      </c>
      <c r="Q28" s="106"/>
    </row>
    <row r="29" spans="2:17" s="19" customFormat="1" ht="15" customHeight="1">
      <c r="B29" s="35" t="s">
        <v>100</v>
      </c>
      <c r="C29" s="38"/>
      <c r="D29" s="148">
        <v>8.988747</v>
      </c>
      <c r="E29" s="148">
        <v>9.719106</v>
      </c>
      <c r="F29" s="165">
        <f>+E29/D29-1</f>
        <v>8.1252592825229231E-2</v>
      </c>
      <c r="G29" s="141"/>
      <c r="H29" s="269"/>
      <c r="I29" s="148">
        <v>8.6864539999999995</v>
      </c>
      <c r="J29" s="148">
        <v>13.947164000000001</v>
      </c>
      <c r="K29" s="165">
        <v>0.605622271182234</v>
      </c>
      <c r="L29" s="141"/>
      <c r="N29" s="148">
        <v>17.675201000000001</v>
      </c>
      <c r="O29" s="148">
        <v>23.666270000000001</v>
      </c>
      <c r="P29" s="165">
        <v>0.33895337314693053</v>
      </c>
      <c r="Q29" s="141"/>
    </row>
    <row r="30" spans="2:17" ht="15" customHeight="1">
      <c r="B30" s="46" t="s">
        <v>101</v>
      </c>
      <c r="D30" s="151">
        <v>4.8905959999999995</v>
      </c>
      <c r="E30" s="164">
        <v>5.609826</v>
      </c>
      <c r="F30" s="22">
        <f t="shared" ref="F30:F32" si="1">+E30/D30-1</f>
        <v>0.14706387524138176</v>
      </c>
      <c r="H30" s="269"/>
      <c r="I30" s="151">
        <v>4.9304420000000002</v>
      </c>
      <c r="J30" s="164">
        <v>6.7746300000000002</v>
      </c>
      <c r="K30" s="22">
        <v>0.37404111031019127</v>
      </c>
      <c r="N30" s="151">
        <v>9.8210379999999997</v>
      </c>
      <c r="O30" s="164">
        <v>12.384456</v>
      </c>
      <c r="P30" s="22">
        <v>0.26101293977276124</v>
      </c>
    </row>
    <row r="31" spans="2:17" ht="15" customHeight="1">
      <c r="B31" s="40" t="s">
        <v>97</v>
      </c>
      <c r="D31" s="151">
        <v>4.0845909999999996</v>
      </c>
      <c r="E31" s="151">
        <v>4.0978570000000003</v>
      </c>
      <c r="F31" s="22">
        <f t="shared" si="1"/>
        <v>3.2478159992030964E-3</v>
      </c>
      <c r="H31" s="269"/>
      <c r="I31" s="151">
        <v>3.740936</v>
      </c>
      <c r="J31" s="151">
        <v>7.1635270000000002</v>
      </c>
      <c r="K31" s="22">
        <v>0.91490231321786841</v>
      </c>
      <c r="N31" s="151">
        <v>7.8255270000000001</v>
      </c>
      <c r="O31" s="151">
        <v>11.261384</v>
      </c>
      <c r="P31" s="22">
        <v>0.43905758679255724</v>
      </c>
    </row>
    <row r="32" spans="2:17" ht="15" customHeight="1">
      <c r="B32" s="47" t="s">
        <v>98</v>
      </c>
      <c r="D32" s="195">
        <v>1.3560000000000001E-2</v>
      </c>
      <c r="E32" s="195">
        <v>1.1423000000000001E-2</v>
      </c>
      <c r="F32" s="25">
        <f t="shared" si="1"/>
        <v>-0.15759587020648969</v>
      </c>
      <c r="G32" s="196"/>
      <c r="H32" s="269"/>
      <c r="I32" s="195">
        <v>1.5076000000000001E-2</v>
      </c>
      <c r="J32" s="195">
        <v>9.0069999999999994E-3</v>
      </c>
      <c r="K32" s="25">
        <v>-0.40256036083841873</v>
      </c>
      <c r="L32" s="196"/>
      <c r="N32" s="195">
        <v>2.8635999999999998E-2</v>
      </c>
      <c r="O32" s="195">
        <v>2.043E-2</v>
      </c>
      <c r="P32" s="25">
        <v>-0.28656236904595611</v>
      </c>
      <c r="Q32" s="196"/>
    </row>
    <row r="33" spans="3:6" ht="15" customHeight="1">
      <c r="D33" s="160"/>
      <c r="E33" s="160"/>
      <c r="F33" s="10"/>
    </row>
    <row r="34" spans="3:6" ht="15" customHeight="1">
      <c r="C34" s="20"/>
    </row>
  </sheetData>
  <mergeCells count="2">
    <mergeCell ref="D5:Q5"/>
    <mergeCell ref="D27:Q27"/>
  </mergeCells>
  <pageMargins left="0.51181102362204722" right="7.874015748031496E-2" top="0.74803149606299213" bottom="0.74803149606299213" header="0.31496062992125984" footer="0.31496062992125984"/>
  <pageSetup paperSize="9" scale="97" orientation="landscape" horizontalDpi="4294967293" verticalDpi="4294967293" r:id="rId1"/>
  <ignoredErrors>
    <ignoredError sqref="F2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Q38"/>
  <sheetViews>
    <sheetView showGridLines="0" zoomScale="80" zoomScaleNormal="80" workbookViewId="0">
      <pane xSplit="2" topLeftCell="C1" activePane="topRight" state="frozen"/>
      <selection activeCell="D26" sqref="D26:R26"/>
      <selection pane="topRight" activeCell="E17" sqref="E17"/>
    </sheetView>
  </sheetViews>
  <sheetFormatPr defaultColWidth="9.109375" defaultRowHeight="15" customHeight="1"/>
  <cols>
    <col min="1" max="1" width="1.88671875" style="10" customWidth="1"/>
    <col min="2" max="2" width="42" style="10" customWidth="1"/>
    <col min="3" max="3" width="1.88671875" style="17" customWidth="1"/>
    <col min="4" max="6" width="12.109375" style="10" customWidth="1"/>
    <col min="7" max="7" width="1.88671875" style="10" customWidth="1"/>
    <col min="8" max="8" width="3.44140625" style="10" customWidth="1"/>
    <col min="9" max="11" width="12.109375" style="10" customWidth="1"/>
    <col min="12" max="12" width="1.88671875" style="10" customWidth="1"/>
    <col min="13" max="13" width="3.44140625" style="10" customWidth="1"/>
    <col min="14" max="16" width="12.109375" style="10" customWidth="1"/>
    <col min="17" max="17" width="1.88671875" style="10" customWidth="1"/>
    <col min="18" max="16384" width="9.109375" style="10"/>
  </cols>
  <sheetData>
    <row r="2" spans="1:17" ht="15" customHeight="1">
      <c r="B2" s="11" t="s">
        <v>149</v>
      </c>
      <c r="C2" s="12"/>
    </row>
    <row r="3" spans="1:17" ht="15" customHeight="1">
      <c r="B3" s="13" t="s">
        <v>80</v>
      </c>
      <c r="C3" s="14"/>
    </row>
    <row r="4" spans="1:17" ht="15" customHeight="1">
      <c r="B4" s="14"/>
      <c r="C4" s="14"/>
      <c r="D4" s="92"/>
      <c r="E4" s="92"/>
      <c r="F4" s="34"/>
      <c r="I4" s="92"/>
      <c r="J4" s="92"/>
      <c r="K4" s="34"/>
      <c r="N4" s="92"/>
      <c r="O4" s="92"/>
      <c r="P4" s="34"/>
    </row>
    <row r="5" spans="1:17" ht="29.1" customHeight="1" thickBot="1">
      <c r="B5" s="14"/>
      <c r="C5" s="14"/>
      <c r="D5" s="303" t="s">
        <v>15</v>
      </c>
      <c r="E5" s="303"/>
      <c r="F5" s="303"/>
      <c r="G5" s="303"/>
      <c r="H5" s="303"/>
      <c r="I5" s="303"/>
      <c r="J5" s="303"/>
      <c r="K5" s="303"/>
      <c r="L5" s="303"/>
      <c r="M5" s="303"/>
      <c r="N5" s="303"/>
      <c r="O5" s="303"/>
      <c r="P5" s="303"/>
      <c r="Q5" s="303"/>
    </row>
    <row r="6" spans="1:17" ht="15" customHeight="1">
      <c r="B6" s="16"/>
      <c r="D6" s="118" t="s">
        <v>16</v>
      </c>
      <c r="E6" s="118" t="s">
        <v>133</v>
      </c>
      <c r="F6" s="118" t="s">
        <v>17</v>
      </c>
      <c r="G6" s="49"/>
      <c r="I6" s="105" t="s">
        <v>157</v>
      </c>
      <c r="J6" s="105" t="s">
        <v>158</v>
      </c>
      <c r="K6" s="105" t="s">
        <v>17</v>
      </c>
      <c r="L6" s="106"/>
      <c r="M6" s="20"/>
      <c r="N6" s="105" t="s">
        <v>159</v>
      </c>
      <c r="O6" s="105" t="s">
        <v>160</v>
      </c>
      <c r="P6" s="105" t="s">
        <v>17</v>
      </c>
      <c r="Q6" s="106"/>
    </row>
    <row r="7" spans="1:17" s="11" customFormat="1" ht="15" customHeight="1">
      <c r="B7" s="21" t="s">
        <v>18</v>
      </c>
      <c r="C7" s="12"/>
      <c r="D7" s="201">
        <v>10.54206748</v>
      </c>
      <c r="E7" s="201">
        <v>12.96598579</v>
      </c>
      <c r="F7" s="113">
        <f>+E7/D7-1</f>
        <v>0.22992817249543918</v>
      </c>
      <c r="G7" s="203"/>
      <c r="H7" s="265"/>
      <c r="I7" s="201">
        <v>10.67889284</v>
      </c>
      <c r="J7" s="201">
        <v>8.4991195300000015</v>
      </c>
      <c r="K7" s="113">
        <v>-0.2041197849495415</v>
      </c>
      <c r="L7" s="203"/>
      <c r="M7" s="265"/>
      <c r="N7" s="201">
        <v>21.220960320000003</v>
      </c>
      <c r="O7" s="201">
        <v>21.465105320000006</v>
      </c>
      <c r="P7" s="113">
        <v>1.1504898756627243E-2</v>
      </c>
      <c r="Q7" s="203"/>
    </row>
    <row r="8" spans="1:17" ht="15" customHeight="1">
      <c r="B8" s="14" t="s">
        <v>102</v>
      </c>
      <c r="D8" s="156">
        <v>6.1192009000000009</v>
      </c>
      <c r="E8" s="156">
        <v>8.6341793900000017</v>
      </c>
      <c r="F8" s="114">
        <f t="shared" ref="F8:F18" si="0">+E8/D8-1</f>
        <v>0.41099786248233827</v>
      </c>
      <c r="H8" s="265"/>
      <c r="I8" s="156">
        <v>5.7526765600000012</v>
      </c>
      <c r="J8" s="156">
        <v>3.9817305899999997</v>
      </c>
      <c r="K8" s="114">
        <v>-0.30784730403824423</v>
      </c>
      <c r="M8" s="265"/>
      <c r="N8" s="156">
        <v>11.871877460000002</v>
      </c>
      <c r="O8" s="156">
        <v>12.61590998</v>
      </c>
      <c r="P8" s="114">
        <v>6.2671849714324698E-2</v>
      </c>
    </row>
    <row r="9" spans="1:17" ht="15" customHeight="1">
      <c r="B9" s="14" t="s">
        <v>103</v>
      </c>
      <c r="D9" s="156">
        <v>1.3824353300000001</v>
      </c>
      <c r="E9" s="156">
        <v>1.4942154699999999</v>
      </c>
      <c r="F9" s="107">
        <f t="shared" si="0"/>
        <v>8.0857409800138669E-2</v>
      </c>
      <c r="H9" s="265"/>
      <c r="I9" s="156">
        <v>1.4160594199999998</v>
      </c>
      <c r="J9" s="156">
        <v>1.51275549</v>
      </c>
      <c r="K9" s="107">
        <v>6.8285319552480503E-2</v>
      </c>
      <c r="M9" s="265"/>
      <c r="N9" s="156">
        <v>2.7984947499999997</v>
      </c>
      <c r="O9" s="156">
        <v>3.0069709600000003</v>
      </c>
      <c r="P9" s="107">
        <v>7.4495837449757685E-2</v>
      </c>
    </row>
    <row r="10" spans="1:17" ht="15" customHeight="1">
      <c r="B10" s="14" t="s">
        <v>104</v>
      </c>
      <c r="D10" s="156">
        <v>0.15858072000000001</v>
      </c>
      <c r="E10" s="156">
        <v>0.14063388000000002</v>
      </c>
      <c r="F10" s="114">
        <f t="shared" si="0"/>
        <v>-0.11317163902396199</v>
      </c>
      <c r="H10" s="265"/>
      <c r="I10" s="156">
        <v>0.48588846000000002</v>
      </c>
      <c r="J10" s="156">
        <v>0.63910533999999997</v>
      </c>
      <c r="K10" s="114">
        <v>0.31533344093004378</v>
      </c>
      <c r="M10" s="265"/>
      <c r="N10" s="156">
        <v>0.64446918000000009</v>
      </c>
      <c r="O10" s="156">
        <v>0.77973921999999996</v>
      </c>
      <c r="P10" s="114">
        <v>0.20989372990652536</v>
      </c>
    </row>
    <row r="11" spans="1:17" ht="15" customHeight="1">
      <c r="B11" s="14" t="s">
        <v>152</v>
      </c>
      <c r="D11" s="156">
        <v>2.7058133199999999</v>
      </c>
      <c r="E11" s="156">
        <v>2.6541962100000003</v>
      </c>
      <c r="F11" s="114">
        <f t="shared" si="0"/>
        <v>-1.9076375158061376E-2</v>
      </c>
      <c r="H11" s="265"/>
      <c r="I11" s="156">
        <v>2.9248820799999997</v>
      </c>
      <c r="J11" s="156">
        <v>2.2975598700000002</v>
      </c>
      <c r="K11" s="114">
        <v>-0.2144777781947366</v>
      </c>
      <c r="M11" s="265"/>
      <c r="N11" s="156">
        <v>5.6306954000000005</v>
      </c>
      <c r="O11" s="156">
        <v>4.95175608</v>
      </c>
      <c r="P11" s="114">
        <v>-0.12057823621572575</v>
      </c>
    </row>
    <row r="12" spans="1:17" ht="15" customHeight="1">
      <c r="A12" s="11"/>
      <c r="B12" s="14" t="s">
        <v>40</v>
      </c>
      <c r="D12" s="158">
        <v>0.17603721000000086</v>
      </c>
      <c r="E12" s="158">
        <v>4.6565889999998035E-2</v>
      </c>
      <c r="F12" s="107">
        <f t="shared" si="0"/>
        <v>-0.73547700511728276</v>
      </c>
      <c r="H12" s="265"/>
      <c r="I12" s="158">
        <v>9.7721320000000111E-2</v>
      </c>
      <c r="J12" s="158">
        <v>4.0329100000017206E-3</v>
      </c>
      <c r="K12" s="107">
        <v>-0.95873050016105277</v>
      </c>
      <c r="M12" s="259"/>
      <c r="N12" s="158">
        <v>0.27375852999999822</v>
      </c>
      <c r="O12" s="158">
        <v>5.0598800000007028E-2</v>
      </c>
      <c r="P12" s="107">
        <v>-0.81516996018349686</v>
      </c>
    </row>
    <row r="13" spans="1:17" s="11" customFormat="1" ht="15" customHeight="1">
      <c r="A13" s="10"/>
      <c r="B13" s="96" t="s">
        <v>37</v>
      </c>
      <c r="C13" s="102"/>
      <c r="D13" s="199">
        <v>5.5624099599999992</v>
      </c>
      <c r="E13" s="199">
        <v>5.6463427600000005</v>
      </c>
      <c r="F13" s="115">
        <f t="shared" si="0"/>
        <v>1.5089286946408542E-2</v>
      </c>
      <c r="G13" s="203"/>
      <c r="H13" s="265"/>
      <c r="I13" s="199">
        <v>6.3325313599999999</v>
      </c>
      <c r="J13" s="199">
        <v>5.1417392999999993</v>
      </c>
      <c r="K13" s="115">
        <v>-0.18804361041490375</v>
      </c>
      <c r="L13" s="203"/>
      <c r="M13" s="265"/>
      <c r="N13" s="199">
        <v>11.894941319999997</v>
      </c>
      <c r="O13" s="199">
        <v>10.788082059999997</v>
      </c>
      <c r="P13" s="115">
        <v>-9.3052939919841593E-2</v>
      </c>
      <c r="Q13" s="203"/>
    </row>
    <row r="14" spans="1:17" ht="15" customHeight="1">
      <c r="B14" s="103" t="s">
        <v>38</v>
      </c>
      <c r="C14" s="67"/>
      <c r="D14" s="158">
        <v>0.35022230000000021</v>
      </c>
      <c r="E14" s="158">
        <v>0.59568110000000007</v>
      </c>
      <c r="F14" s="107">
        <f t="shared" si="0"/>
        <v>0.70086570729505149</v>
      </c>
      <c r="G14" s="48"/>
      <c r="H14" s="265"/>
      <c r="I14" s="158">
        <v>0.61078799000000006</v>
      </c>
      <c r="J14" s="158">
        <v>0.46655350999999995</v>
      </c>
      <c r="K14" s="107">
        <v>-0.23614491830463147</v>
      </c>
      <c r="L14" s="48"/>
      <c r="M14" s="265"/>
      <c r="N14" s="158">
        <v>0.96101028999999993</v>
      </c>
      <c r="O14" s="158">
        <v>1.06223461</v>
      </c>
      <c r="P14" s="107">
        <v>0.10533115103273248</v>
      </c>
      <c r="Q14" s="48"/>
    </row>
    <row r="15" spans="1:17" ht="15" customHeight="1">
      <c r="B15" s="103" t="s">
        <v>39</v>
      </c>
      <c r="C15" s="67"/>
      <c r="D15" s="158">
        <v>0.77371488999999971</v>
      </c>
      <c r="E15" s="158">
        <v>0.69272607999999991</v>
      </c>
      <c r="F15" s="107">
        <f t="shared" si="0"/>
        <v>-0.10467526351987333</v>
      </c>
      <c r="G15" s="48"/>
      <c r="H15" s="265"/>
      <c r="I15" s="158">
        <v>0.82854150999999998</v>
      </c>
      <c r="J15" s="158">
        <v>0.76448132000000013</v>
      </c>
      <c r="K15" s="107">
        <v>-7.7316814217310514E-2</v>
      </c>
      <c r="L15" s="48"/>
      <c r="M15" s="265"/>
      <c r="N15" s="158">
        <v>1.6022564000000006</v>
      </c>
      <c r="O15" s="158">
        <v>1.4572073999999988</v>
      </c>
      <c r="P15" s="107">
        <v>-9.0527957947305893E-2</v>
      </c>
      <c r="Q15" s="48"/>
    </row>
    <row r="16" spans="1:17" ht="15" customHeight="1">
      <c r="A16" s="11"/>
      <c r="B16" s="103" t="s">
        <v>105</v>
      </c>
      <c r="C16" s="67"/>
      <c r="D16" s="158">
        <v>1.7319492299999999</v>
      </c>
      <c r="E16" s="156">
        <v>1.6233950800000001</v>
      </c>
      <c r="F16" s="107">
        <f t="shared" si="0"/>
        <v>-6.2677443495269047E-2</v>
      </c>
      <c r="G16" s="48"/>
      <c r="H16" s="265"/>
      <c r="I16" s="158">
        <v>1.8077638999999996</v>
      </c>
      <c r="J16" s="156">
        <v>1.4085169799999999</v>
      </c>
      <c r="K16" s="107">
        <v>-0.22085125164851444</v>
      </c>
      <c r="L16" s="48"/>
      <c r="M16" s="265"/>
      <c r="N16" s="158">
        <v>3.5397131300000004</v>
      </c>
      <c r="O16" s="156">
        <v>3.0319120600000007</v>
      </c>
      <c r="P16" s="107">
        <v>-0.14345825533042558</v>
      </c>
      <c r="Q16" s="48"/>
    </row>
    <row r="17" spans="1:17" ht="15" customHeight="1">
      <c r="A17" s="11"/>
      <c r="B17" s="103" t="s">
        <v>163</v>
      </c>
      <c r="C17" s="67"/>
      <c r="D17" s="158">
        <v>2.7065235400000001</v>
      </c>
      <c r="E17" s="156">
        <v>2.7345405</v>
      </c>
      <c r="F17" s="107">
        <v>1.035164098369524E-2</v>
      </c>
      <c r="G17" s="48"/>
      <c r="H17" s="265"/>
      <c r="I17" s="158">
        <v>3.0854379599999993</v>
      </c>
      <c r="J17" s="156">
        <v>2.5021874900000003</v>
      </c>
      <c r="K17" s="107">
        <v>-0.18903328394909588</v>
      </c>
      <c r="L17" s="48"/>
      <c r="M17" s="265"/>
      <c r="N17" s="158">
        <v>5.7919614999999984</v>
      </c>
      <c r="O17" s="156">
        <v>5.2367279900000012</v>
      </c>
      <c r="P17" s="107">
        <v>-9.5862776366865951E-2</v>
      </c>
      <c r="Q17" s="48"/>
    </row>
    <row r="18" spans="1:17" s="11" customFormat="1" ht="15" customHeight="1">
      <c r="B18" s="96" t="s">
        <v>41</v>
      </c>
      <c r="C18" s="102"/>
      <c r="D18" s="199">
        <v>4.9796575199999999</v>
      </c>
      <c r="E18" s="199">
        <v>7.3196430300000008</v>
      </c>
      <c r="F18" s="200">
        <f t="shared" si="0"/>
        <v>0.46990892458001832</v>
      </c>
      <c r="G18" s="203"/>
      <c r="H18" s="259"/>
      <c r="I18" s="199">
        <v>4.3463614799999988</v>
      </c>
      <c r="J18" s="199">
        <v>3.3573802300000017</v>
      </c>
      <c r="K18" s="200">
        <v>-0.22754233732073234</v>
      </c>
      <c r="L18" s="203"/>
      <c r="M18" s="259"/>
      <c r="N18" s="199">
        <v>9.3260189999999987</v>
      </c>
      <c r="O18" s="199">
        <v>10.677023259999999</v>
      </c>
      <c r="P18" s="200">
        <v>0.14486398322799898</v>
      </c>
      <c r="Q18" s="203"/>
    </row>
    <row r="19" spans="1:17" s="11" customFormat="1" ht="15" customHeight="1">
      <c r="A19" s="10"/>
      <c r="B19" s="96" t="s">
        <v>42</v>
      </c>
      <c r="C19" s="102"/>
      <c r="D19" s="162">
        <v>0.47236061896276155</v>
      </c>
      <c r="E19" s="162">
        <v>0.56452653493151805</v>
      </c>
      <c r="F19" s="204">
        <f>+(E19-D19)*100</f>
        <v>9.2165915968756504</v>
      </c>
      <c r="G19" s="205"/>
      <c r="H19" s="259"/>
      <c r="I19" s="162">
        <v>0.40700487823230169</v>
      </c>
      <c r="J19" s="162">
        <v>0.39502682814957435</v>
      </c>
      <c r="K19" s="204">
        <v>-1.1978050082727343</v>
      </c>
      <c r="L19" s="205"/>
      <c r="M19" s="259"/>
      <c r="N19" s="162">
        <v>0.43947205307247839</v>
      </c>
      <c r="O19" s="162">
        <v>0.49741303854920921</v>
      </c>
      <c r="P19" s="204">
        <v>5.794098547673082</v>
      </c>
      <c r="Q19" s="205"/>
    </row>
    <row r="20" spans="1:17" s="11" customFormat="1" ht="15" customHeight="1">
      <c r="B20" s="96" t="s">
        <v>24</v>
      </c>
      <c r="C20" s="102"/>
      <c r="D20" s="199">
        <v>4.6779087499999985</v>
      </c>
      <c r="E20" s="199">
        <v>7.2480632600000021</v>
      </c>
      <c r="F20" s="115">
        <f>+E20/D20-1</f>
        <v>0.54942382319877536</v>
      </c>
      <c r="G20" s="203"/>
      <c r="H20" s="259"/>
      <c r="I20" s="199">
        <v>4.290204479999999</v>
      </c>
      <c r="J20" s="199">
        <v>3.3093345900000015</v>
      </c>
      <c r="K20" s="115">
        <v>-0.22863010249805116</v>
      </c>
      <c r="L20" s="203"/>
      <c r="M20" s="259"/>
      <c r="N20" s="199">
        <v>8.9681132299999984</v>
      </c>
      <c r="O20" s="199">
        <v>10.557397849999999</v>
      </c>
      <c r="P20" s="115">
        <v>0.17721504838760835</v>
      </c>
      <c r="Q20" s="203"/>
    </row>
    <row r="21" spans="1:17" ht="6" customHeight="1">
      <c r="B21" s="104"/>
      <c r="C21" s="104"/>
      <c r="D21" s="101"/>
      <c r="E21" s="48"/>
      <c r="F21" s="48"/>
      <c r="G21" s="48"/>
      <c r="H21" s="226"/>
      <c r="I21" s="101"/>
      <c r="J21" s="48"/>
      <c r="K21" s="48"/>
      <c r="L21" s="48"/>
      <c r="M21" s="226"/>
      <c r="N21" s="101"/>
      <c r="O21" s="48"/>
      <c r="P21" s="48"/>
      <c r="Q21" s="48"/>
    </row>
    <row r="22" spans="1:17" ht="15" customHeight="1">
      <c r="B22" s="17" t="s">
        <v>153</v>
      </c>
      <c r="C22" s="274"/>
      <c r="D22" s="274"/>
      <c r="E22" s="274"/>
      <c r="F22" s="274"/>
      <c r="G22" s="274"/>
      <c r="H22" s="226"/>
      <c r="I22" s="274"/>
      <c r="J22" s="274"/>
      <c r="K22" s="274"/>
      <c r="L22" s="274"/>
      <c r="M22" s="226"/>
      <c r="N22" s="274"/>
      <c r="O22" s="274"/>
      <c r="P22" s="274"/>
      <c r="Q22" s="274"/>
    </row>
    <row r="23" spans="1:17" ht="15" customHeight="1">
      <c r="B23" s="67" t="s">
        <v>44</v>
      </c>
      <c r="C23" s="103"/>
      <c r="D23" s="29"/>
      <c r="E23" s="29"/>
      <c r="F23" s="29"/>
      <c r="G23" s="48"/>
      <c r="H23" s="226"/>
      <c r="I23" s="29"/>
      <c r="J23" s="29"/>
      <c r="K23" s="29"/>
      <c r="L23" s="48"/>
      <c r="M23" s="226"/>
      <c r="N23" s="29"/>
      <c r="O23" s="29"/>
      <c r="P23" s="29"/>
      <c r="Q23" s="48"/>
    </row>
    <row r="24" spans="1:17" ht="15" customHeight="1">
      <c r="B24" s="91"/>
      <c r="C24" s="14"/>
      <c r="D24" s="28"/>
      <c r="E24" s="28"/>
      <c r="F24" s="28"/>
      <c r="H24" s="226"/>
      <c r="I24" s="28"/>
      <c r="J24" s="28"/>
      <c r="K24" s="28"/>
      <c r="M24" s="226"/>
      <c r="N24" s="28"/>
      <c r="O24" s="28"/>
      <c r="P24" s="28"/>
    </row>
    <row r="25" spans="1:17" ht="29.1" customHeight="1" thickBot="1">
      <c r="B25" s="27"/>
      <c r="C25" s="27"/>
      <c r="D25" s="303" t="s">
        <v>106</v>
      </c>
      <c r="E25" s="303"/>
      <c r="F25" s="303"/>
      <c r="G25" s="303"/>
      <c r="H25" s="303"/>
      <c r="I25" s="303"/>
      <c r="J25" s="303"/>
      <c r="K25" s="303"/>
      <c r="L25" s="303"/>
      <c r="M25" s="303"/>
      <c r="N25" s="303"/>
      <c r="O25" s="303"/>
      <c r="P25" s="303"/>
      <c r="Q25" s="303"/>
    </row>
    <row r="26" spans="1:17" ht="15" customHeight="1">
      <c r="D26" s="105" t="s">
        <v>16</v>
      </c>
      <c r="E26" s="105" t="s">
        <v>133</v>
      </c>
      <c r="F26" s="18" t="s">
        <v>17</v>
      </c>
      <c r="G26" s="140"/>
      <c r="I26" s="105" t="s">
        <v>157</v>
      </c>
      <c r="J26" s="105" t="s">
        <v>158</v>
      </c>
      <c r="K26" s="18" t="s">
        <v>17</v>
      </c>
      <c r="L26" s="18"/>
      <c r="M26" s="20"/>
      <c r="N26" s="105" t="s">
        <v>159</v>
      </c>
      <c r="O26" s="105" t="s">
        <v>160</v>
      </c>
      <c r="P26" s="18" t="s">
        <v>17</v>
      </c>
      <c r="Q26" s="18"/>
    </row>
    <row r="27" spans="1:17" ht="15" customHeight="1">
      <c r="B27" s="36" t="s">
        <v>107</v>
      </c>
      <c r="D27" s="151">
        <v>1.1167615149000001</v>
      </c>
      <c r="E27" s="151">
        <v>1.5680833951700002</v>
      </c>
      <c r="F27" s="22">
        <f>+E27/D27-1</f>
        <v>0.40413452133548278</v>
      </c>
      <c r="H27" s="265"/>
      <c r="I27" s="151">
        <v>1.0898093827999999</v>
      </c>
      <c r="J27" s="151">
        <v>0.74026022531000002</v>
      </c>
      <c r="K27" s="22">
        <v>-0.32074339146532077</v>
      </c>
      <c r="M27" s="265"/>
      <c r="N27" s="151">
        <v>2.2065708977000003</v>
      </c>
      <c r="O27" s="151">
        <v>2.3083436204600005</v>
      </c>
      <c r="P27" s="22">
        <v>4.6122570938501084E-2</v>
      </c>
    </row>
    <row r="28" spans="1:17" ht="15" customHeight="1">
      <c r="B28" s="17" t="s">
        <v>108</v>
      </c>
      <c r="D28" s="151">
        <v>0.90292051390000005</v>
      </c>
      <c r="E28" s="151">
        <v>1.3564825199599999</v>
      </c>
      <c r="F28" s="22">
        <f t="shared" ref="F28:F31" si="1">+E28/D28-1</f>
        <v>0.5023277232908594</v>
      </c>
      <c r="H28" s="265"/>
      <c r="I28" s="151">
        <v>0.86844947189999999</v>
      </c>
      <c r="J28" s="151">
        <v>0.57873121443999997</v>
      </c>
      <c r="K28" s="22">
        <v>-0.33360404587057013</v>
      </c>
      <c r="M28" s="265"/>
      <c r="N28" s="151">
        <v>1.7713699857999998</v>
      </c>
      <c r="O28" s="151">
        <v>1.93521373438</v>
      </c>
      <c r="P28" s="22">
        <v>9.2495497774850097E-2</v>
      </c>
    </row>
    <row r="29" spans="1:17" ht="15" customHeight="1">
      <c r="B29" s="17" t="s">
        <v>109</v>
      </c>
      <c r="D29" s="163">
        <v>0.154886</v>
      </c>
      <c r="E29" s="163">
        <v>0.137373</v>
      </c>
      <c r="F29" s="22">
        <f t="shared" si="1"/>
        <v>-0.11307025812533089</v>
      </c>
      <c r="H29" s="265"/>
      <c r="I29" s="163">
        <v>0.475296</v>
      </c>
      <c r="J29" s="163">
        <v>0.62624999999999997</v>
      </c>
      <c r="K29" s="22">
        <v>0.31759997980206023</v>
      </c>
      <c r="M29" s="265"/>
      <c r="N29" s="163">
        <v>0.63018200000000002</v>
      </c>
      <c r="O29" s="163">
        <v>0.76362300000000005</v>
      </c>
      <c r="P29" s="22">
        <v>0.21174993890653815</v>
      </c>
    </row>
    <row r="30" spans="1:17" ht="15" customHeight="1">
      <c r="B30" s="17" t="s">
        <v>110</v>
      </c>
      <c r="D30" s="163">
        <v>3.5920290000000001</v>
      </c>
      <c r="E30" s="163">
        <v>3.8464659999999999</v>
      </c>
      <c r="F30" s="23">
        <f t="shared" si="1"/>
        <v>7.0833782243962862E-2</v>
      </c>
      <c r="H30" s="265"/>
      <c r="I30" s="163">
        <v>3.7872330000000001</v>
      </c>
      <c r="J30" s="163">
        <v>3.846895</v>
      </c>
      <c r="K30" s="23">
        <v>1.5753453774827113E-2</v>
      </c>
      <c r="M30" s="265"/>
      <c r="N30" s="163">
        <v>7.3792619999999998</v>
      </c>
      <c r="O30" s="163">
        <v>7.6933609999999994</v>
      </c>
      <c r="P30" s="23">
        <v>4.2565096618062917E-2</v>
      </c>
    </row>
    <row r="31" spans="1:17" ht="15" customHeight="1">
      <c r="B31" s="16" t="s">
        <v>111</v>
      </c>
      <c r="D31" s="202">
        <v>0.73339900000000002</v>
      </c>
      <c r="E31" s="202">
        <v>0.46935184999999996</v>
      </c>
      <c r="F31" s="109">
        <f t="shared" si="1"/>
        <v>-0.36003205622042034</v>
      </c>
      <c r="G31" s="109"/>
      <c r="H31" s="265"/>
      <c r="I31" s="202">
        <v>0.63985791000000003</v>
      </c>
      <c r="J31" s="202">
        <v>0.13424</v>
      </c>
      <c r="K31" s="109">
        <v>-0.79020342188158621</v>
      </c>
      <c r="L31" s="109"/>
      <c r="M31" s="265"/>
      <c r="N31" s="202">
        <v>1.3732569100000001</v>
      </c>
      <c r="O31" s="202">
        <v>0.60359185000000004</v>
      </c>
      <c r="P31" s="109">
        <v>-0.56046691219634936</v>
      </c>
      <c r="Q31" s="109"/>
    </row>
    <row r="32" spans="1:17" ht="6" customHeight="1"/>
    <row r="33" spans="2:16" ht="15" customHeight="1">
      <c r="B33" s="91" t="s">
        <v>112</v>
      </c>
      <c r="C33" s="91"/>
      <c r="D33" s="91"/>
      <c r="E33" s="91"/>
      <c r="F33" s="91"/>
      <c r="I33" s="91"/>
      <c r="J33" s="91"/>
      <c r="K33" s="91"/>
      <c r="N33" s="91"/>
      <c r="O33" s="91"/>
      <c r="P33" s="91"/>
    </row>
    <row r="34" spans="2:16" ht="15" customHeight="1">
      <c r="B34" s="108" t="s">
        <v>113</v>
      </c>
      <c r="C34" s="108"/>
      <c r="F34" s="31"/>
      <c r="K34" s="31"/>
      <c r="P34" s="31"/>
    </row>
    <row r="35" spans="2:16" ht="15" customHeight="1">
      <c r="B35" s="37" t="s">
        <v>114</v>
      </c>
      <c r="C35" s="108"/>
      <c r="F35" s="31"/>
      <c r="K35" s="31"/>
      <c r="P35" s="31"/>
    </row>
    <row r="36" spans="2:16" ht="15" customHeight="1">
      <c r="F36" s="31"/>
      <c r="K36" s="31"/>
      <c r="P36" s="31"/>
    </row>
    <row r="37" spans="2:16" ht="15" customHeight="1">
      <c r="F37" s="31"/>
      <c r="K37" s="31"/>
      <c r="P37" s="31"/>
    </row>
    <row r="38" spans="2:16" ht="15" customHeight="1">
      <c r="F38" s="31"/>
      <c r="K38" s="31"/>
      <c r="P38" s="31"/>
    </row>
  </sheetData>
  <mergeCells count="2">
    <mergeCell ref="D5:Q5"/>
    <mergeCell ref="D25:Q25"/>
  </mergeCells>
  <pageMargins left="0.51181102362204722" right="0.11811023622047245" top="0.74803149606299213" bottom="0.74803149606299213" header="0.31496062992125984" footer="0.31496062992125984"/>
  <pageSetup paperSize="9" scale="93" orientation="landscape" horizontalDpi="4294967293" verticalDpi="4294967293" r:id="rId1"/>
  <ignoredErrors>
    <ignoredError sqref="F1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Q35"/>
  <sheetViews>
    <sheetView showGridLines="0" zoomScale="80" zoomScaleNormal="80" workbookViewId="0">
      <pane xSplit="2" topLeftCell="C1" activePane="topRight" state="frozen"/>
      <selection activeCell="D26" sqref="D26:R26"/>
      <selection pane="topRight" activeCell="E32" sqref="E32"/>
    </sheetView>
  </sheetViews>
  <sheetFormatPr defaultColWidth="9.109375" defaultRowHeight="15" customHeight="1"/>
  <cols>
    <col min="1" max="1" width="1.88671875" style="10" customWidth="1"/>
    <col min="2" max="2" width="43.5546875" style="10" customWidth="1"/>
    <col min="3" max="3" width="1.88671875" style="17" customWidth="1"/>
    <col min="4" max="5" width="12.109375" style="160" customWidth="1"/>
    <col min="6" max="6" width="12.109375" style="10" customWidth="1"/>
    <col min="7" max="7" width="1.88671875" style="10" customWidth="1"/>
    <col min="8" max="8" width="3.44140625" style="10" customWidth="1"/>
    <col min="9" max="10" width="12.109375" style="160" customWidth="1"/>
    <col min="11" max="11" width="12.109375" style="10" customWidth="1"/>
    <col min="12" max="12" width="1.88671875" style="10" customWidth="1"/>
    <col min="13" max="13" width="3.44140625" style="10" customWidth="1"/>
    <col min="14" max="15" width="12.109375" style="160" customWidth="1"/>
    <col min="16" max="16" width="12.109375" style="10" customWidth="1"/>
    <col min="17" max="17" width="1.88671875" style="10" customWidth="1"/>
    <col min="18" max="16384" width="9.109375" style="10"/>
  </cols>
  <sheetData>
    <row r="2" spans="1:17" ht="15" customHeight="1">
      <c r="B2" s="90" t="s">
        <v>155</v>
      </c>
      <c r="C2" s="12"/>
    </row>
    <row r="3" spans="1:17" ht="15" customHeight="1">
      <c r="B3" s="13" t="s">
        <v>14</v>
      </c>
      <c r="C3" s="14"/>
      <c r="D3" s="207"/>
      <c r="E3" s="207"/>
      <c r="F3" s="15"/>
      <c r="I3" s="207"/>
      <c r="J3" s="207"/>
      <c r="K3" s="15"/>
      <c r="N3" s="207"/>
      <c r="O3" s="207"/>
      <c r="P3" s="15"/>
    </row>
    <row r="4" spans="1:17" ht="15" customHeight="1">
      <c r="B4" s="14"/>
      <c r="C4" s="14"/>
      <c r="D4" s="297"/>
      <c r="E4" s="297"/>
      <c r="I4" s="297"/>
      <c r="J4" s="297"/>
      <c r="N4" s="297"/>
      <c r="O4" s="297"/>
    </row>
    <row r="5" spans="1:17" ht="29.1" customHeight="1" thickBot="1">
      <c r="B5" s="14"/>
      <c r="C5" s="14"/>
      <c r="D5" s="303" t="s">
        <v>15</v>
      </c>
      <c r="E5" s="303"/>
      <c r="F5" s="303"/>
      <c r="G5" s="303"/>
      <c r="H5" s="303"/>
      <c r="I5" s="303"/>
      <c r="J5" s="303"/>
      <c r="K5" s="303"/>
      <c r="L5" s="303"/>
      <c r="M5" s="303"/>
      <c r="N5" s="303"/>
      <c r="O5" s="303"/>
      <c r="P5" s="303"/>
      <c r="Q5" s="303"/>
    </row>
    <row r="6" spans="1:17" ht="15" customHeight="1">
      <c r="B6" s="16"/>
      <c r="D6" s="206" t="s">
        <v>16</v>
      </c>
      <c r="E6" s="206" t="s">
        <v>133</v>
      </c>
      <c r="F6" s="206" t="s">
        <v>17</v>
      </c>
      <c r="G6" s="206"/>
      <c r="I6" s="206" t="s">
        <v>157</v>
      </c>
      <c r="J6" s="206" t="s">
        <v>158</v>
      </c>
      <c r="K6" s="206" t="s">
        <v>17</v>
      </c>
      <c r="L6" s="206"/>
      <c r="N6" s="206" t="s">
        <v>159</v>
      </c>
      <c r="O6" s="206" t="s">
        <v>160</v>
      </c>
      <c r="P6" s="206" t="s">
        <v>17</v>
      </c>
      <c r="Q6" s="206"/>
    </row>
    <row r="7" spans="1:17" s="11" customFormat="1" ht="15" customHeight="1">
      <c r="B7" s="21" t="s">
        <v>115</v>
      </c>
      <c r="C7" s="12"/>
      <c r="D7" s="222">
        <v>9.0004032700000014</v>
      </c>
      <c r="E7" s="222">
        <v>19.47400687</v>
      </c>
      <c r="F7" s="113">
        <f>+E7/D7-1</f>
        <v>1.1636815913471836</v>
      </c>
      <c r="G7" s="141"/>
      <c r="H7" s="259"/>
      <c r="I7" s="222">
        <v>14.55537616</v>
      </c>
      <c r="J7" s="222">
        <v>18.926451759999988</v>
      </c>
      <c r="K7" s="113">
        <v>0.30030660506131429</v>
      </c>
      <c r="L7" s="141"/>
      <c r="M7" s="259"/>
      <c r="N7" s="222">
        <v>23.555779429999998</v>
      </c>
      <c r="O7" s="222">
        <v>38.400458630000003</v>
      </c>
      <c r="P7" s="113">
        <v>0.63019265586662032</v>
      </c>
      <c r="Q7" s="141"/>
    </row>
    <row r="8" spans="1:17" s="211" customFormat="1" ht="15" customHeight="1">
      <c r="B8" s="212" t="s">
        <v>116</v>
      </c>
      <c r="C8" s="213"/>
      <c r="D8" s="220">
        <v>2.5003700699999998</v>
      </c>
      <c r="E8" s="220">
        <v>4.0885981799999991</v>
      </c>
      <c r="F8" s="214">
        <f t="shared" ref="F8:F19" si="0">+E8/D8-1</f>
        <v>0.63519721702635779</v>
      </c>
      <c r="G8" s="215"/>
      <c r="H8" s="259"/>
      <c r="I8" s="220">
        <v>2.5924828700000013</v>
      </c>
      <c r="J8" s="220">
        <v>4.2229259500000005</v>
      </c>
      <c r="K8" s="214">
        <v>0.62891180453585749</v>
      </c>
      <c r="L8" s="215"/>
      <c r="M8" s="259"/>
      <c r="N8" s="220">
        <v>5.0928529400000047</v>
      </c>
      <c r="O8" s="220">
        <v>8.3115241300000022</v>
      </c>
      <c r="P8" s="214">
        <v>0.63199766965978688</v>
      </c>
      <c r="Q8" s="215"/>
    </row>
    <row r="9" spans="1:17" s="211" customFormat="1" ht="15" customHeight="1">
      <c r="B9" s="218" t="s">
        <v>117</v>
      </c>
      <c r="C9" s="213"/>
      <c r="D9" s="220">
        <v>2.6688793300000002</v>
      </c>
      <c r="E9" s="220">
        <v>4.3544310899999994</v>
      </c>
      <c r="F9" s="214">
        <f t="shared" si="0"/>
        <v>0.63155787564213295</v>
      </c>
      <c r="G9" s="215"/>
      <c r="H9" s="259"/>
      <c r="I9" s="220">
        <v>2.7987465899999999</v>
      </c>
      <c r="J9" s="220">
        <v>4.4794011300000012</v>
      </c>
      <c r="K9" s="214">
        <v>0.60050257711971045</v>
      </c>
      <c r="L9" s="215"/>
      <c r="M9" s="259"/>
      <c r="N9" s="220">
        <v>5.4676259199999997</v>
      </c>
      <c r="O9" s="220">
        <v>8.8338322199999997</v>
      </c>
      <c r="P9" s="214">
        <v>0.6156614130617043</v>
      </c>
      <c r="Q9" s="215"/>
    </row>
    <row r="10" spans="1:17" s="211" customFormat="1" ht="15" customHeight="1">
      <c r="B10" s="218" t="s">
        <v>118</v>
      </c>
      <c r="C10" s="213"/>
      <c r="D10" s="220">
        <v>-0.16850926000000002</v>
      </c>
      <c r="E10" s="220">
        <v>-0.26583291000000003</v>
      </c>
      <c r="F10" s="214">
        <f>+-(E10/D10-1)</f>
        <v>-0.57755668738916777</v>
      </c>
      <c r="G10" s="215"/>
      <c r="H10" s="259"/>
      <c r="I10" s="220">
        <v>-0.20626372000000001</v>
      </c>
      <c r="J10" s="220">
        <v>-0.25647517999999997</v>
      </c>
      <c r="K10" s="214">
        <v>-0.24343330955148079</v>
      </c>
      <c r="L10" s="215"/>
      <c r="M10" s="259"/>
      <c r="N10" s="220">
        <v>-0.37477298000000009</v>
      </c>
      <c r="O10" s="220">
        <v>-0.52230808999999989</v>
      </c>
      <c r="P10" s="214">
        <v>-0.39366527971146631</v>
      </c>
      <c r="Q10" s="215"/>
    </row>
    <row r="11" spans="1:17" s="211" customFormat="1" ht="15" customHeight="1">
      <c r="B11" s="212" t="s">
        <v>119</v>
      </c>
      <c r="C11" s="213"/>
      <c r="D11" s="220">
        <v>1.58570747</v>
      </c>
      <c r="E11" s="220">
        <v>2.7970363899999997</v>
      </c>
      <c r="F11" s="214">
        <f t="shared" si="0"/>
        <v>0.76390440413325389</v>
      </c>
      <c r="G11" s="215"/>
      <c r="H11" s="259"/>
      <c r="I11" s="220">
        <v>1.9674452800000002</v>
      </c>
      <c r="J11" s="220">
        <v>2.9756178000000002</v>
      </c>
      <c r="K11" s="214">
        <v>0.51242722237235472</v>
      </c>
      <c r="L11" s="215"/>
      <c r="M11" s="259"/>
      <c r="N11" s="220">
        <v>3.5531527500000002</v>
      </c>
      <c r="O11" s="220">
        <v>5.7726541899999999</v>
      </c>
      <c r="P11" s="214">
        <v>0.62465691631185849</v>
      </c>
      <c r="Q11" s="215"/>
    </row>
    <row r="12" spans="1:17" s="211" customFormat="1" ht="15" customHeight="1">
      <c r="B12" s="219" t="s">
        <v>120</v>
      </c>
      <c r="C12" s="216"/>
      <c r="D12" s="275">
        <v>0.5124958500000002</v>
      </c>
      <c r="E12" s="221">
        <v>1.2902492400000001</v>
      </c>
      <c r="F12" s="214">
        <f t="shared" si="0"/>
        <v>1.5175798789395065</v>
      </c>
      <c r="G12" s="215"/>
      <c r="H12" s="259"/>
      <c r="I12" s="275">
        <v>0.72269057000000037</v>
      </c>
      <c r="J12" s="221">
        <v>1.0432002499999999</v>
      </c>
      <c r="K12" s="214">
        <v>0.44349503550322988</v>
      </c>
      <c r="L12" s="215"/>
      <c r="M12" s="259"/>
      <c r="N12" s="275">
        <v>1.2351864200000002</v>
      </c>
      <c r="O12" s="221">
        <v>2.3334494900000009</v>
      </c>
      <c r="P12" s="214">
        <v>0.889147623562766</v>
      </c>
      <c r="Q12" s="215"/>
    </row>
    <row r="13" spans="1:17" s="211" customFormat="1" ht="15" customHeight="1">
      <c r="B13" s="219" t="s">
        <v>121</v>
      </c>
      <c r="C13" s="216"/>
      <c r="D13" s="275">
        <v>1.0732113000000001</v>
      </c>
      <c r="E13" s="275">
        <v>1.5067871499999999</v>
      </c>
      <c r="F13" s="214">
        <f t="shared" si="0"/>
        <v>0.40399858816246126</v>
      </c>
      <c r="G13" s="215"/>
      <c r="H13" s="279"/>
      <c r="I13" s="275">
        <v>1.24475471</v>
      </c>
      <c r="J13" s="275">
        <v>1.9324175499999998</v>
      </c>
      <c r="K13" s="214">
        <v>0.55244847396480212</v>
      </c>
      <c r="L13" s="215"/>
      <c r="M13" s="259"/>
      <c r="N13" s="275">
        <v>2.3179663300000004</v>
      </c>
      <c r="O13" s="275">
        <v>3.4392046999999999</v>
      </c>
      <c r="P13" s="214">
        <v>0.48371641791707964</v>
      </c>
      <c r="Q13" s="215"/>
    </row>
    <row r="14" spans="1:17" s="211" customFormat="1" ht="15" customHeight="1">
      <c r="B14" s="212" t="s">
        <v>122</v>
      </c>
      <c r="C14" s="213"/>
      <c r="D14" s="276">
        <v>4.9143257300000007</v>
      </c>
      <c r="E14" s="276">
        <v>4.6123887200000002</v>
      </c>
      <c r="F14" s="277">
        <f t="shared" si="0"/>
        <v>-6.1440170348659451E-2</v>
      </c>
      <c r="G14" s="215"/>
      <c r="H14" s="265"/>
      <c r="I14" s="276">
        <v>4.9116881800000005</v>
      </c>
      <c r="J14" s="276">
        <v>3.4340327000000004</v>
      </c>
      <c r="K14" s="277">
        <v>-0.30084472504115678</v>
      </c>
      <c r="L14" s="215"/>
      <c r="M14" s="265"/>
      <c r="N14" s="276">
        <v>9.8260139099999968</v>
      </c>
      <c r="O14" s="276">
        <v>8.0464214199999997</v>
      </c>
      <c r="P14" s="277">
        <v>-0.18111031658411292</v>
      </c>
      <c r="Q14" s="215"/>
    </row>
    <row r="15" spans="1:17" s="211" customFormat="1" ht="15" customHeight="1">
      <c r="B15" s="212" t="s">
        <v>123</v>
      </c>
      <c r="C15" s="213"/>
      <c r="D15" s="220">
        <v>0</v>
      </c>
      <c r="E15" s="220">
        <v>7.9759835799999985</v>
      </c>
      <c r="F15" s="217" t="s">
        <v>156</v>
      </c>
      <c r="G15" s="215"/>
      <c r="H15" s="259"/>
      <c r="I15" s="220">
        <v>5.08375983</v>
      </c>
      <c r="J15" s="220">
        <v>8.2938753099999936</v>
      </c>
      <c r="K15" s="217">
        <v>0.63144514834407395</v>
      </c>
      <c r="L15" s="215"/>
      <c r="M15" s="259"/>
      <c r="N15" s="220">
        <v>5.08375983</v>
      </c>
      <c r="O15" s="220">
        <v>16.269858889999984</v>
      </c>
      <c r="P15" s="217">
        <v>2.2003594650536398</v>
      </c>
      <c r="Q15" s="215"/>
    </row>
    <row r="16" spans="1:17" s="11" customFormat="1" ht="15" customHeight="1">
      <c r="A16" s="10"/>
      <c r="B16" s="24" t="s">
        <v>87</v>
      </c>
      <c r="C16" s="12"/>
      <c r="D16" s="183">
        <v>12.062236860000001</v>
      </c>
      <c r="E16" s="183">
        <v>15.680941300000001</v>
      </c>
      <c r="F16" s="115">
        <f t="shared" si="0"/>
        <v>0.30000276748006094</v>
      </c>
      <c r="G16" s="141"/>
      <c r="H16" s="259"/>
      <c r="I16" s="183">
        <v>14.842671010000004</v>
      </c>
      <c r="J16" s="183">
        <v>15.481206900000002</v>
      </c>
      <c r="K16" s="115">
        <v>4.3020281832683242E-2</v>
      </c>
      <c r="L16" s="141"/>
      <c r="M16" s="259"/>
      <c r="N16" s="183">
        <v>26.904907870000006</v>
      </c>
      <c r="O16" s="183">
        <v>31.162148200000015</v>
      </c>
      <c r="P16" s="115">
        <v>0.15823285292669567</v>
      </c>
      <c r="Q16" s="141"/>
    </row>
    <row r="17" spans="1:17" ht="15" customHeight="1">
      <c r="B17" s="14" t="s">
        <v>38</v>
      </c>
      <c r="D17" s="188">
        <v>4.0133279000000002</v>
      </c>
      <c r="E17" s="188">
        <v>5.7461211000000016</v>
      </c>
      <c r="F17" s="159">
        <f t="shared" si="0"/>
        <v>0.43175968751519189</v>
      </c>
      <c r="G17" s="124"/>
      <c r="H17" s="259"/>
      <c r="I17" s="188">
        <v>4.8470345700000008</v>
      </c>
      <c r="J17" s="188">
        <v>5.4188316400000014</v>
      </c>
      <c r="K17" s="159">
        <v>0.11796843239762585</v>
      </c>
      <c r="L17" s="124"/>
      <c r="M17" s="259"/>
      <c r="N17" s="188">
        <v>8.8603624699999983</v>
      </c>
      <c r="O17" s="188">
        <v>11.16495274</v>
      </c>
      <c r="P17" s="159">
        <v>0.26010112766865201</v>
      </c>
      <c r="Q17" s="124"/>
    </row>
    <row r="18" spans="1:17" ht="15" customHeight="1">
      <c r="B18" s="14" t="s">
        <v>39</v>
      </c>
      <c r="D18" s="188">
        <v>6.1305395999999996</v>
      </c>
      <c r="E18" s="188">
        <v>7.4381007300000022</v>
      </c>
      <c r="F18" s="107">
        <f t="shared" si="0"/>
        <v>0.21328646665947693</v>
      </c>
      <c r="G18" s="157"/>
      <c r="H18" s="259"/>
      <c r="I18" s="188">
        <v>7.5334028100000054</v>
      </c>
      <c r="J18" s="188">
        <v>7.553899089999998</v>
      </c>
      <c r="K18" s="107">
        <v>2.7207200407212803E-3</v>
      </c>
      <c r="L18" s="157"/>
      <c r="M18" s="259"/>
      <c r="N18" s="188">
        <v>13.663942409999999</v>
      </c>
      <c r="O18" s="188">
        <v>14.991999820000004</v>
      </c>
      <c r="P18" s="107">
        <v>9.7194306749131334E-2</v>
      </c>
      <c r="Q18" s="157"/>
    </row>
    <row r="19" spans="1:17" ht="15" customHeight="1">
      <c r="A19" s="11"/>
      <c r="B19" s="14" t="s">
        <v>40</v>
      </c>
      <c r="D19" s="188">
        <v>1.14331972</v>
      </c>
      <c r="E19" s="188">
        <v>1.7607552599999996</v>
      </c>
      <c r="F19" s="107">
        <f t="shared" si="0"/>
        <v>0.54003751461577121</v>
      </c>
      <c r="G19" s="124"/>
      <c r="H19" s="259"/>
      <c r="I19" s="188">
        <v>1.7431793300000002</v>
      </c>
      <c r="J19" s="188">
        <v>2.0679415000000003</v>
      </c>
      <c r="K19" s="107">
        <v>0.18630450947350333</v>
      </c>
      <c r="L19" s="124"/>
      <c r="M19" s="259"/>
      <c r="N19" s="188">
        <v>2.8864990499999998</v>
      </c>
      <c r="O19" s="188">
        <v>3.8286967600000001</v>
      </c>
      <c r="P19" s="107">
        <v>0.32641538891204569</v>
      </c>
      <c r="Q19" s="124"/>
    </row>
    <row r="20" spans="1:17" ht="15" customHeight="1">
      <c r="A20" s="11"/>
      <c r="B20" s="14" t="s">
        <v>163</v>
      </c>
      <c r="D20" s="188">
        <v>0.77504963999999998</v>
      </c>
      <c r="E20" s="188">
        <v>0.73596421000000001</v>
      </c>
      <c r="F20" s="107">
        <v>-5.0429582807108943E-2</v>
      </c>
      <c r="G20" s="124"/>
      <c r="H20" s="259"/>
      <c r="I20" s="188">
        <v>0.71905429999999992</v>
      </c>
      <c r="J20" s="188">
        <v>0.44053466999999996</v>
      </c>
      <c r="K20" s="107">
        <v>-0.38734158185271961</v>
      </c>
      <c r="L20" s="124"/>
      <c r="M20" s="259"/>
      <c r="N20" s="188">
        <v>1.4941039399999998</v>
      </c>
      <c r="O20" s="188">
        <v>1.1764988799999998</v>
      </c>
      <c r="P20" s="107">
        <v>-0.2125722658893463</v>
      </c>
      <c r="Q20" s="124"/>
    </row>
    <row r="21" spans="1:17" s="11" customFormat="1" ht="15" customHeight="1">
      <c r="B21" s="26" t="s">
        <v>88</v>
      </c>
      <c r="C21" s="12"/>
      <c r="D21" s="183">
        <v>-3.06183359</v>
      </c>
      <c r="E21" s="183">
        <v>3.7930655699999969</v>
      </c>
      <c r="F21" s="115">
        <f>+-(E21/D21-1)</f>
        <v>2.2388215944812329</v>
      </c>
      <c r="G21" s="141"/>
      <c r="H21" s="259"/>
      <c r="I21" s="183">
        <v>-0.28729484999999894</v>
      </c>
      <c r="J21" s="183">
        <v>3.4452448600000003</v>
      </c>
      <c r="K21" s="149" t="s">
        <v>156</v>
      </c>
      <c r="L21" s="141"/>
      <c r="M21" s="259"/>
      <c r="N21" s="183">
        <v>-3.3491284399999994</v>
      </c>
      <c r="O21" s="183">
        <v>7.2383104300000092</v>
      </c>
      <c r="P21" s="115">
        <v>3.1612519673924511</v>
      </c>
      <c r="Q21" s="141"/>
    </row>
    <row r="22" spans="1:17" s="11" customFormat="1" ht="15" customHeight="1">
      <c r="B22" s="26" t="s">
        <v>24</v>
      </c>
      <c r="C22" s="12"/>
      <c r="D22" s="183">
        <v>-4.1379604700000003</v>
      </c>
      <c r="E22" s="183">
        <v>1.0968635300000005</v>
      </c>
      <c r="F22" s="115">
        <f>+-(E22/D22-1)</f>
        <v>1.2650734674611332</v>
      </c>
      <c r="G22" s="141"/>
      <c r="H22" s="259"/>
      <c r="I22" s="183">
        <v>-3.1079919899999982</v>
      </c>
      <c r="J22" s="183">
        <v>-3.3511315500000016</v>
      </c>
      <c r="K22" s="115">
        <v>-7.8230433277276051E-2</v>
      </c>
      <c r="L22" s="141"/>
      <c r="M22" s="259"/>
      <c r="N22" s="183">
        <v>-7.2459524599999998</v>
      </c>
      <c r="O22" s="183">
        <v>-2.2542680200000009</v>
      </c>
      <c r="P22" s="115">
        <v>0.68889279464027831</v>
      </c>
      <c r="Q22" s="141"/>
    </row>
    <row r="23" spans="1:17" ht="6" customHeight="1">
      <c r="B23" s="27"/>
      <c r="C23" s="27"/>
      <c r="D23" s="208"/>
      <c r="E23" s="208"/>
      <c r="F23" s="104"/>
      <c r="H23" s="247"/>
      <c r="I23" s="208"/>
      <c r="J23" s="208"/>
      <c r="K23" s="104"/>
      <c r="M23" s="247"/>
      <c r="N23" s="208"/>
      <c r="O23" s="208"/>
      <c r="P23" s="104"/>
    </row>
    <row r="24" spans="1:17" ht="15" customHeight="1">
      <c r="B24" s="67" t="s">
        <v>26</v>
      </c>
      <c r="C24" s="67"/>
      <c r="D24" s="198"/>
      <c r="E24" s="198"/>
      <c r="F24" s="29"/>
      <c r="G24" s="48"/>
      <c r="I24" s="198"/>
      <c r="J24" s="198"/>
      <c r="K24" s="29"/>
      <c r="L24" s="48"/>
      <c r="N24" s="198"/>
      <c r="O24" s="198"/>
      <c r="P24" s="29"/>
      <c r="Q24" s="48"/>
    </row>
    <row r="25" spans="1:17" ht="15" customHeight="1">
      <c r="B25" s="91"/>
      <c r="C25" s="108"/>
      <c r="D25" s="197"/>
      <c r="E25" s="197"/>
      <c r="F25" s="28"/>
      <c r="I25" s="197"/>
      <c r="J25" s="197"/>
      <c r="K25" s="28"/>
      <c r="N25" s="197"/>
      <c r="O25" s="197"/>
      <c r="P25" s="28"/>
    </row>
    <row r="26" spans="1:17" ht="15" customHeight="1" thickBot="1">
      <c r="B26" s="108"/>
      <c r="C26" s="108"/>
      <c r="D26" s="209"/>
      <c r="E26" s="198"/>
      <c r="F26" s="29"/>
      <c r="I26" s="197"/>
      <c r="J26" s="197"/>
      <c r="K26" s="197"/>
      <c r="L26" s="197"/>
      <c r="M26" s="197"/>
      <c r="N26" s="197"/>
      <c r="O26" s="197"/>
      <c r="P26" s="197"/>
      <c r="Q26" s="197"/>
    </row>
    <row r="27" spans="1:17" ht="15" customHeight="1">
      <c r="B27" s="108"/>
      <c r="C27" s="108"/>
      <c r="D27" s="126" t="s">
        <v>132</v>
      </c>
      <c r="E27" s="126">
        <v>44012</v>
      </c>
      <c r="F27" s="126" t="s">
        <v>17</v>
      </c>
      <c r="G27" s="79"/>
      <c r="I27" s="197"/>
      <c r="J27" s="197"/>
      <c r="K27" s="197"/>
      <c r="L27" s="197"/>
      <c r="M27" s="197"/>
      <c r="N27" s="197"/>
      <c r="O27" s="197"/>
      <c r="P27" s="197"/>
      <c r="Q27" s="197"/>
    </row>
    <row r="28" spans="1:17" ht="15.6" customHeight="1">
      <c r="B28" s="30" t="s">
        <v>124</v>
      </c>
      <c r="D28" s="223">
        <v>461.27100000000002</v>
      </c>
      <c r="E28" s="223">
        <v>488.93099999999998</v>
      </c>
      <c r="F28" s="107">
        <v>5.9964749572377185E-2</v>
      </c>
      <c r="G28" s="224"/>
      <c r="I28" s="197"/>
      <c r="J28" s="197"/>
      <c r="K28" s="197"/>
      <c r="L28" s="197"/>
      <c r="M28" s="197"/>
      <c r="N28" s="197"/>
      <c r="O28" s="197"/>
      <c r="P28" s="197"/>
      <c r="Q28" s="197"/>
    </row>
    <row r="29" spans="1:17" ht="15.6" customHeight="1">
      <c r="B29" s="17" t="s">
        <v>125</v>
      </c>
      <c r="D29" s="164">
        <v>1321.7016116799998</v>
      </c>
      <c r="E29" s="164">
        <v>1511.8911675099998</v>
      </c>
      <c r="F29" s="107">
        <v>0.14389749861033474</v>
      </c>
      <c r="G29" s="160"/>
      <c r="I29" s="197"/>
      <c r="J29" s="197"/>
      <c r="K29" s="197"/>
      <c r="L29" s="197"/>
      <c r="M29" s="197"/>
      <c r="N29" s="197"/>
      <c r="O29" s="197"/>
      <c r="P29" s="197"/>
      <c r="Q29" s="197"/>
    </row>
    <row r="30" spans="1:17" ht="15.6" customHeight="1">
      <c r="B30" s="32" t="s">
        <v>126</v>
      </c>
      <c r="D30" s="164">
        <v>321.79542543999997</v>
      </c>
      <c r="E30" s="164">
        <v>401.33309227999996</v>
      </c>
      <c r="F30" s="107">
        <v>0.24716841990915772</v>
      </c>
      <c r="G30" s="160"/>
      <c r="I30" s="197"/>
      <c r="J30" s="197"/>
      <c r="K30" s="197"/>
      <c r="L30" s="197"/>
      <c r="M30" s="197"/>
      <c r="N30" s="197"/>
      <c r="O30" s="197"/>
      <c r="P30" s="197"/>
      <c r="Q30" s="197"/>
    </row>
    <row r="31" spans="1:17" ht="15.6" customHeight="1">
      <c r="B31" s="32" t="s">
        <v>127</v>
      </c>
      <c r="D31" s="164">
        <v>961.77183862000004</v>
      </c>
      <c r="E31" s="164">
        <v>1110.55807523</v>
      </c>
      <c r="F31" s="107">
        <v>0.1547001384688973</v>
      </c>
      <c r="G31" s="160"/>
      <c r="I31" s="197"/>
      <c r="J31" s="197"/>
      <c r="K31" s="197"/>
      <c r="L31" s="197"/>
      <c r="M31" s="197"/>
      <c r="N31" s="197"/>
      <c r="O31" s="197"/>
      <c r="P31" s="197"/>
      <c r="Q31" s="197"/>
    </row>
    <row r="32" spans="1:17" ht="15.6" customHeight="1">
      <c r="B32" s="32" t="s">
        <v>128</v>
      </c>
      <c r="D32" s="164">
        <v>38.13434762</v>
      </c>
      <c r="E32" s="164">
        <v>0</v>
      </c>
      <c r="F32" s="110">
        <v>-1</v>
      </c>
      <c r="G32" s="160"/>
      <c r="I32" s="197"/>
      <c r="J32" s="197"/>
      <c r="K32" s="197"/>
      <c r="L32" s="197"/>
      <c r="M32" s="197"/>
      <c r="N32" s="197"/>
      <c r="O32" s="197"/>
      <c r="P32" s="197"/>
      <c r="Q32" s="197"/>
    </row>
    <row r="33" spans="2:17" ht="15.6" customHeight="1">
      <c r="B33" s="108" t="s">
        <v>129</v>
      </c>
      <c r="D33" s="164">
        <v>405.07412496000006</v>
      </c>
      <c r="E33" s="164">
        <v>472.68953415000004</v>
      </c>
      <c r="F33" s="107">
        <v>0.16692107696752245</v>
      </c>
      <c r="G33" s="161"/>
      <c r="I33" s="197"/>
      <c r="J33" s="197"/>
      <c r="K33" s="197"/>
      <c r="L33" s="197"/>
      <c r="M33" s="197"/>
      <c r="N33" s="197"/>
      <c r="O33" s="197"/>
      <c r="P33" s="197"/>
      <c r="Q33" s="197"/>
    </row>
    <row r="34" spans="2:17" ht="6.6" customHeight="1">
      <c r="B34" s="33"/>
      <c r="D34" s="210"/>
      <c r="E34" s="210"/>
      <c r="F34" s="33"/>
      <c r="I34" s="197"/>
      <c r="J34" s="197"/>
      <c r="K34" s="197"/>
      <c r="L34" s="197"/>
      <c r="M34" s="197"/>
      <c r="N34" s="197"/>
      <c r="O34" s="197"/>
      <c r="P34" s="197"/>
      <c r="Q34" s="197"/>
    </row>
    <row r="35" spans="2:17" ht="15" customHeight="1">
      <c r="B35" s="91"/>
    </row>
  </sheetData>
  <mergeCells count="1">
    <mergeCell ref="D5:Q5"/>
  </mergeCells>
  <pageMargins left="0.51181102362204722" right="7.874015748031496E-2" top="0.74803149606299213" bottom="0.74803149606299213" header="0.31496062992125984" footer="0.31496062992125984"/>
  <pageSetup paperSize="9" scale="95" orientation="landscape" horizontalDpi="4294967293" verticalDpi="4294967293" r:id="rId1"/>
  <ignoredErrors>
    <ignoredError sqref="F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0B9CB32D42C58488CC24724AC06E293" ma:contentTypeVersion="9" ma:contentTypeDescription="Criar um novo documento." ma:contentTypeScope="" ma:versionID="ea822e810957e56d90ab0793d0ab136c">
  <xsd:schema xmlns:xsd="http://www.w3.org/2001/XMLSchema" xmlns:xs="http://www.w3.org/2001/XMLSchema" xmlns:p="http://schemas.microsoft.com/office/2006/metadata/properties" xmlns:ns3="111b2f93-11d7-4033-be17-49c21e6468a7" targetNamespace="http://schemas.microsoft.com/office/2006/metadata/properties" ma:root="true" ma:fieldsID="dc2018471146e94e609f4943d4234e66" ns3:_="">
    <xsd:import namespace="111b2f93-11d7-4033-be17-49c21e6468a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b2f93-11d7-4033-be17-49c21e6468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2.xml><?xml version="1.0" encoding="utf-8"?>
<ds:datastoreItem xmlns:ds="http://schemas.openxmlformats.org/officeDocument/2006/customXml" ds:itemID="{CB03B02C-9EF0-4E04-94F8-252AB01818BA}">
  <ds:schemaRefs>
    <ds:schemaRef ds:uri="http://schemas.microsoft.com/office/2006/documentManagement/types"/>
    <ds:schemaRef ds:uri="http://schemas.microsoft.com/office/infopath/2007/PartnerControls"/>
    <ds:schemaRef ds:uri="111b2f93-11d7-4033-be17-49c21e6468a7"/>
    <ds:schemaRef ds:uri="http://purl.org/dc/elements/1.1/"/>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263FCD35-D75B-45E8-9B06-F8B7E4DEB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b2f93-11d7-4033-be17-49c21e6468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 &amp; Other</vt:lpstr>
      <vt:lpstr>Express &amp; Parcels</vt:lpstr>
      <vt:lpstr>Financial Services &amp; Retail</vt:lpstr>
      <vt:lpstr>Banco CTT</vt:lpstr>
      <vt:lpstr>'     '!Print_Area</vt:lpstr>
      <vt:lpstr>'Balance Sheet'!Print_Area</vt:lpstr>
      <vt:lpstr>'Banco CTT'!Print_Area</vt:lpstr>
      <vt:lpstr>'Cash Flow'!Print_Area</vt:lpstr>
      <vt:lpstr>'Express &amp; Parcels'!Print_Area</vt:lpstr>
      <vt:lpstr>'Financial Services &amp; Retail'!Print_Area</vt:lpstr>
      <vt:lpstr>'Key highlights'!Print_Area</vt:lpstr>
      <vt:lpstr>'Key indicators'!Print_Area</vt:lpstr>
      <vt:lpstr>'Mail &amp; Other'!Print_Area</vt:lpstr>
      <vt:lpstr>'Banco CTT'!Print_Titles</vt:lpstr>
      <vt:lpstr>'Cash Flow'!Print_Titles</vt:lpstr>
      <vt:lpstr>'Express &amp; Parcels'!Print_Titles</vt:lpstr>
      <vt:lpstr>'Financial Services &amp; Retail'!Print_Titles</vt:lpstr>
      <vt:lpstr>'Key highlights'!Print_Titles</vt:lpstr>
      <vt:lpstr>'Mail &amp; Other'!Print_Titles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Raquel Ferreira</dc:creator>
  <cp:keywords/>
  <dc:description/>
  <cp:lastModifiedBy>Peter Tsvetkov</cp:lastModifiedBy>
  <cp:revision/>
  <cp:lastPrinted>2020-01-24T18:05:11Z</cp:lastPrinted>
  <dcterms:created xsi:type="dcterms:W3CDTF">2015-04-20T16:21:06Z</dcterms:created>
  <dcterms:modified xsi:type="dcterms:W3CDTF">2020-08-05T08:01:31Z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beb459-93c2-4f28-a12f-99fc5158a3c6_Enabled">
    <vt:lpwstr>true</vt:lpwstr>
  </property>
  <property fmtid="{D5CDD505-2E9C-101B-9397-08002B2CF9AE}" pid="3" name="MSIP_Label_81beb459-93c2-4f28-a12f-99fc5158a3c6_SetDate">
    <vt:lpwstr>2020-01-17T17:30:16Z</vt:lpwstr>
  </property>
  <property fmtid="{D5CDD505-2E9C-101B-9397-08002B2CF9AE}" pid="4" name="MSIP_Label_81beb459-93c2-4f28-a12f-99fc5158a3c6_Method">
    <vt:lpwstr>Standard</vt:lpwstr>
  </property>
  <property fmtid="{D5CDD505-2E9C-101B-9397-08002B2CF9AE}" pid="5" name="MSIP_Label_81beb459-93c2-4f28-a12f-99fc5158a3c6_Name">
    <vt:lpwstr>BCTT_Internal-BancoCTT</vt:lpwstr>
  </property>
  <property fmtid="{D5CDD505-2E9C-101B-9397-08002B2CF9AE}" pid="6" name="MSIP_Label_81beb459-93c2-4f28-a12f-99fc5158a3c6_SiteId">
    <vt:lpwstr>119ca644-d1ee-49a6-b0b4-43515deb6754</vt:lpwstr>
  </property>
  <property fmtid="{D5CDD505-2E9C-101B-9397-08002B2CF9AE}" pid="7" name="MSIP_Label_81beb459-93c2-4f28-a12f-99fc5158a3c6_ActionId">
    <vt:lpwstr>c54d2ed7-225f-4b8a-a032-000089a3f7fc</vt:lpwstr>
  </property>
  <property fmtid="{D5CDD505-2E9C-101B-9397-08002B2CF9AE}" pid="8" name="MSIP_Label_81beb459-93c2-4f28-a12f-99fc5158a3c6_ContentBits">
    <vt:lpwstr>2</vt:lpwstr>
  </property>
  <property fmtid="{D5CDD505-2E9C-101B-9397-08002B2CF9AE}" pid="9" name="&quot;Classification">
    <vt:lpwstr>Internal"</vt:lpwstr>
  </property>
  <property fmtid="{D5CDD505-2E9C-101B-9397-08002B2CF9AE}" pid="10" name="ContentTypeId">
    <vt:lpwstr>0x010100B0B9CB32D42C58488CC24724AC06E293</vt:lpwstr>
  </property>
</Properties>
</file>